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'Nappali'!$A$1:$W$59</definedName>
  </definedNames>
  <calcPr fullCalcOnLoad="1"/>
</workbook>
</file>

<file path=xl/sharedStrings.xml><?xml version="1.0" encoding="utf-8"?>
<sst xmlns="http://schemas.openxmlformats.org/spreadsheetml/2006/main" count="143" uniqueCount="87">
  <si>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</si>
  <si>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</si>
  <si>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</si>
  <si>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</si>
  <si>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</si>
  <si>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</si>
  <si>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</si>
  <si>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</si>
  <si>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</si>
  <si>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</si>
  <si>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</si>
  <si>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</si>
  <si>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</si>
  <si>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</si>
  <si>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</si>
  <si>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</si>
  <si>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</si>
  <si>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</si>
  <si>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</si>
  <si>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</si>
  <si>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</si>
  <si>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Haladó stratégiai menedzsment</t>
  </si>
  <si>
    <t>Vezetői számvitel és controlling</t>
  </si>
  <si>
    <t>Testnevelés</t>
  </si>
  <si>
    <t>A</t>
  </si>
  <si>
    <t>szabadon választható 1. tárgy</t>
  </si>
  <si>
    <t>szabadon választható 2. tárgy</t>
  </si>
  <si>
    <t>Dr. Nábrádi András</t>
  </si>
  <si>
    <t>Dr. Szűcs István</t>
  </si>
  <si>
    <t>Dr. Szakály Zoltán</t>
  </si>
  <si>
    <t>Dr. Fenyves Veronika</t>
  </si>
  <si>
    <t>Világgazdasági és intergrációs folyamatok</t>
  </si>
  <si>
    <t>Gazdasági elemzés</t>
  </si>
  <si>
    <t>Emberi erőforrás gazdálkodás</t>
  </si>
  <si>
    <t>Diplomadolgozat 1</t>
  </si>
  <si>
    <t>Diplomadolgozat 3</t>
  </si>
  <si>
    <t>Dr. Czeglédi Pál</t>
  </si>
  <si>
    <t>Dr. Erdey László</t>
  </si>
  <si>
    <t>Dr. Balogh Péter</t>
  </si>
  <si>
    <t>Dr. Károlyi Géza</t>
  </si>
  <si>
    <t>Dr. Becsky-Nagy Patrícia</t>
  </si>
  <si>
    <t>Dr. Dajnoki Krisztina</t>
  </si>
  <si>
    <t>Dr. Felföldi János</t>
  </si>
  <si>
    <t>Dr. Várallyai László</t>
  </si>
  <si>
    <t>Gazdasági és versenyjog</t>
  </si>
  <si>
    <t>Vezetés- és szervezéselmélet</t>
  </si>
  <si>
    <t>Banküzemtan</t>
  </si>
  <si>
    <t>Vállalatértékelés és vagyongazdálkodás</t>
  </si>
  <si>
    <t>Komplex vállalati tervezés</t>
  </si>
  <si>
    <t>Integrált vállalatirányítási rendszerek</t>
  </si>
  <si>
    <t>Dr. Ujhelyi Mária</t>
  </si>
  <si>
    <t>Dr. Tarnóczi Tibor</t>
  </si>
  <si>
    <t>Dr. Szűcs Edit</t>
  </si>
  <si>
    <t>Dr. Szőllősi László</t>
  </si>
  <si>
    <t>Dr. Kvacz József</t>
  </si>
  <si>
    <t>Dr. Füzesi István</t>
  </si>
  <si>
    <t>Vállalati és vezetői gazdaságtan</t>
  </si>
  <si>
    <t>Haladó marketingmenedzsment</t>
  </si>
  <si>
    <t>Kereskedelemtan</t>
  </si>
  <si>
    <t>Minőségmenedzsment</t>
  </si>
  <si>
    <t>Ellátásilánc menedzsment</t>
  </si>
  <si>
    <t>Ipargazdaságtan</t>
  </si>
  <si>
    <t>Szolgáltatás-gazdaságtan</t>
  </si>
  <si>
    <t>Dr. Bai Attila</t>
  </si>
  <si>
    <t>Általános gazdaságtudományi ismeretek</t>
  </si>
  <si>
    <t>Gazdaság- és környezetpolitika</t>
  </si>
  <si>
    <t>Módszertani ismeretek</t>
  </si>
  <si>
    <t>Ökonometria és kutatásmódszertan</t>
  </si>
  <si>
    <t>Gazdaságstatisztika</t>
  </si>
  <si>
    <t>Üzleti digitalizáció és informatika</t>
  </si>
  <si>
    <t>Dr. Huzsvai László</t>
  </si>
  <si>
    <t>Vállalatgazdaságtani ismeretek</t>
  </si>
  <si>
    <t>Kereskedelmi és marketing ismeretek</t>
  </si>
  <si>
    <t xml:space="preserve">Vállalati controlling ismeretek </t>
  </si>
  <si>
    <t xml:space="preserve">Pénzügyi ismeretek </t>
  </si>
  <si>
    <t>Pénz- és tőkepiaci ismeretek</t>
  </si>
  <si>
    <t>Haladó vállalati pénzügyek</t>
  </si>
  <si>
    <r>
      <t>Diplomadolgozat</t>
    </r>
    <r>
      <rPr>
        <sz val="8"/>
        <rFont val="Times New Roman"/>
        <family val="1"/>
      </rPr>
      <t xml:space="preserve"> 2</t>
    </r>
  </si>
  <si>
    <t xml:space="preserve">Differenciált szakmai ismeretkör I. – alkalmazott gazdaságtani ismeretek </t>
  </si>
  <si>
    <t>Oláh Zsolt</t>
  </si>
  <si>
    <t>Differenciált szakmai ismeretkör II. – alkalmazott gazdálkodási ismeretek</t>
  </si>
  <si>
    <t>Termelés- és szolgáltatás-menedzsment</t>
  </si>
  <si>
    <t>Dr. Oláh Judit</t>
  </si>
  <si>
    <t>Differenciált szakmai ismeretkör III. – projekt és vagyongazdálkodási ismeretek</t>
  </si>
  <si>
    <t>Projekt- és innováció-menedzsment</t>
  </si>
  <si>
    <r>
      <rPr>
        <i/>
        <sz val="10"/>
        <rFont val="Times New Roman"/>
        <family val="1"/>
      </rPr>
      <t>ismeretkör felelős</t>
    </r>
    <r>
      <rPr>
        <sz val="10"/>
        <rFont val="Times New Roman"/>
        <family val="1"/>
      </rPr>
      <t>/ tárgyfelelős</t>
    </r>
  </si>
  <si>
    <t>Differenciált szakmai ismeretkör IV – vállalati tervezési ismeretek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</si>
</sst>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51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9" fontId="5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="130" zoomScaleNormal="130" zoomScaleSheetLayoutView="130" zoomScalePageLayoutView="0" workbookViewId="0" topLeftCell="A1">
      <pane ySplit="6" topLeftCell="A7" activePane="bottomLeft" state="frozen"/>
      <selection pane="topLeft" activeCell="D97" sqref="D97"/>
      <selection pane="bottomLeft" activeCell="A47" sqref="A47"/>
    </sheetView>
  </sheetViews>
  <sheetFormatPr defaultColWidth="8.8515625" defaultRowHeight="12.75"/>
  <cols>
    <col min="1" max="1" width="50.421875" style="8" customWidth="1"/>
    <col min="2" max="2" width="6.57421875" style="8" customWidth="1"/>
    <col min="3" max="3" width="6.28125" style="8" customWidth="1"/>
    <col min="4" max="4" width="6.57421875" style="8" customWidth="1"/>
    <col min="5" max="5" width="6.421875" style="8" customWidth="1"/>
    <col min="6" max="6" width="10.28125" style="8" customWidth="1"/>
    <col min="7" max="7" width="3.57421875" style="8" customWidth="1"/>
    <col min="8" max="8" width="3.8515625" style="8" customWidth="1"/>
    <col min="9" max="9" width="3.421875" style="8" customWidth="1"/>
    <col min="10" max="10" width="5.140625" style="8" customWidth="1"/>
    <col min="11" max="12" width="3.8515625" style="8" customWidth="1"/>
    <col min="13" max="13" width="4.140625" style="8" customWidth="1"/>
    <col min="14" max="14" width="4.57421875" style="8" customWidth="1"/>
    <col min="15" max="16" width="3.8515625" style="8" customWidth="1"/>
    <col min="17" max="17" width="4.00390625" style="8" customWidth="1"/>
    <col min="18" max="18" width="5.140625" style="8" customWidth="1"/>
    <col min="19" max="20" width="3.8515625" style="8" customWidth="1"/>
    <col min="21" max="21" width="4.140625" style="8" customWidth="1"/>
    <col min="22" max="22" width="5.140625" style="8" customWidth="1"/>
    <col min="23" max="23" width="22.28125" style="8" customWidth="1"/>
    <col min="24" max="16384" width="8.8515625" style="8" customWidth="1"/>
  </cols>
  <sheetData>
    <row r="1" spans="1:23" ht="12.75" customHeight="1">
      <c r="A1" s="30" t="s">
        <v>0</v>
      </c>
      <c r="B1" s="42" t="s">
        <v>1</v>
      </c>
      <c r="C1" s="43"/>
      <c r="D1" s="43"/>
      <c r="E1" s="44"/>
      <c r="F1" s="39" t="s">
        <v>15</v>
      </c>
      <c r="G1" s="41" t="s">
        <v>2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36" t="s">
        <v>85</v>
      </c>
    </row>
    <row r="2" spans="1:23" ht="12.75">
      <c r="A2" s="31"/>
      <c r="B2" s="45"/>
      <c r="C2" s="46"/>
      <c r="D2" s="46"/>
      <c r="E2" s="47"/>
      <c r="F2" s="37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37"/>
    </row>
    <row r="3" spans="1:23" ht="12.75" customHeight="1">
      <c r="A3" s="31"/>
      <c r="B3" s="48" t="s">
        <v>16</v>
      </c>
      <c r="C3" s="48" t="s">
        <v>9</v>
      </c>
      <c r="D3" s="48" t="s">
        <v>10</v>
      </c>
      <c r="E3" s="32" t="s">
        <v>11</v>
      </c>
      <c r="F3" s="37"/>
      <c r="G3" s="34" t="s">
        <v>3</v>
      </c>
      <c r="H3" s="34"/>
      <c r="I3" s="34"/>
      <c r="J3" s="34"/>
      <c r="K3" s="34"/>
      <c r="L3" s="34"/>
      <c r="M3" s="34"/>
      <c r="N3" s="34"/>
      <c r="O3" s="34" t="s">
        <v>4</v>
      </c>
      <c r="P3" s="34"/>
      <c r="Q3" s="34"/>
      <c r="R3" s="34"/>
      <c r="S3" s="34"/>
      <c r="T3" s="34"/>
      <c r="U3" s="34"/>
      <c r="V3" s="34"/>
      <c r="W3" s="37"/>
    </row>
    <row r="4" spans="1:23" ht="12.75">
      <c r="A4" s="31"/>
      <c r="B4" s="48"/>
      <c r="C4" s="48"/>
      <c r="D4" s="48"/>
      <c r="E4" s="32"/>
      <c r="F4" s="37"/>
      <c r="G4" s="34">
        <v>1</v>
      </c>
      <c r="H4" s="34"/>
      <c r="I4" s="34"/>
      <c r="J4" s="34"/>
      <c r="K4" s="34">
        <v>2</v>
      </c>
      <c r="L4" s="34"/>
      <c r="M4" s="34"/>
      <c r="N4" s="34"/>
      <c r="O4" s="34">
        <v>3</v>
      </c>
      <c r="P4" s="34"/>
      <c r="Q4" s="34"/>
      <c r="R4" s="34"/>
      <c r="S4" s="34">
        <v>4</v>
      </c>
      <c r="T4" s="34"/>
      <c r="U4" s="34"/>
      <c r="V4" s="34"/>
      <c r="W4" s="37"/>
    </row>
    <row r="5" spans="1:23" ht="12.75">
      <c r="A5" s="31"/>
      <c r="B5" s="48"/>
      <c r="C5" s="48"/>
      <c r="D5" s="48"/>
      <c r="E5" s="32"/>
      <c r="F5" s="37"/>
      <c r="G5" s="34">
        <v>15</v>
      </c>
      <c r="H5" s="34"/>
      <c r="I5" s="34"/>
      <c r="J5" s="34"/>
      <c r="K5" s="34">
        <v>15</v>
      </c>
      <c r="L5" s="34"/>
      <c r="M5" s="34"/>
      <c r="N5" s="34"/>
      <c r="O5" s="34">
        <v>15</v>
      </c>
      <c r="P5" s="34"/>
      <c r="Q5" s="34"/>
      <c r="R5" s="34"/>
      <c r="S5" s="34">
        <v>15</v>
      </c>
      <c r="T5" s="34"/>
      <c r="U5" s="34"/>
      <c r="V5" s="34"/>
      <c r="W5" s="37"/>
    </row>
    <row r="6" spans="1:23" ht="27" customHeight="1" thickBot="1">
      <c r="A6" s="31"/>
      <c r="B6" s="49"/>
      <c r="C6" s="49"/>
      <c r="D6" s="49"/>
      <c r="E6" s="33"/>
      <c r="F6" s="40"/>
      <c r="G6" s="9" t="s">
        <v>5</v>
      </c>
      <c r="H6" s="9" t="s">
        <v>6</v>
      </c>
      <c r="I6" s="9" t="s">
        <v>7</v>
      </c>
      <c r="J6" s="9" t="s">
        <v>17</v>
      </c>
      <c r="K6" s="9" t="s">
        <v>5</v>
      </c>
      <c r="L6" s="9" t="s">
        <v>6</v>
      </c>
      <c r="M6" s="9" t="s">
        <v>7</v>
      </c>
      <c r="N6" s="9" t="s">
        <v>17</v>
      </c>
      <c r="O6" s="9" t="s">
        <v>5</v>
      </c>
      <c r="P6" s="9" t="s">
        <v>6</v>
      </c>
      <c r="Q6" s="9" t="s">
        <v>7</v>
      </c>
      <c r="R6" s="9" t="s">
        <v>17</v>
      </c>
      <c r="S6" s="9" t="s">
        <v>5</v>
      </c>
      <c r="T6" s="9" t="s">
        <v>6</v>
      </c>
      <c r="U6" s="9" t="s">
        <v>7</v>
      </c>
      <c r="V6" s="9" t="s">
        <v>17</v>
      </c>
      <c r="W6" s="38"/>
    </row>
    <row r="7" spans="1:23" ht="12.75">
      <c r="A7" s="35" t="s">
        <v>64</v>
      </c>
      <c r="B7" s="35"/>
      <c r="C7" s="35"/>
      <c r="D7" s="35"/>
      <c r="E7" s="10">
        <f>SUM(E8:E11)</f>
        <v>12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27" t="s">
        <v>37</v>
      </c>
    </row>
    <row r="8" spans="1:23" ht="12.75">
      <c r="A8" s="2" t="s">
        <v>31</v>
      </c>
      <c r="B8" s="1">
        <f>C8+D8</f>
        <v>30</v>
      </c>
      <c r="C8" s="1">
        <f aca="true" t="shared" si="0" ref="C8:D11">(G8+K8+O8+S8)*15</f>
        <v>30</v>
      </c>
      <c r="D8" s="1">
        <f t="shared" si="0"/>
        <v>0</v>
      </c>
      <c r="E8" s="13">
        <f aca="true" t="shared" si="1" ref="E8:E36">+J8+N8+R8+V8</f>
        <v>3</v>
      </c>
      <c r="F8" s="1"/>
      <c r="G8" s="1"/>
      <c r="H8" s="1"/>
      <c r="I8" s="1"/>
      <c r="J8" s="1"/>
      <c r="K8" s="1">
        <v>2</v>
      </c>
      <c r="L8" s="1">
        <v>0</v>
      </c>
      <c r="M8" s="1" t="s">
        <v>20</v>
      </c>
      <c r="N8" s="1">
        <v>3</v>
      </c>
      <c r="O8" s="1"/>
      <c r="P8" s="1"/>
      <c r="Q8" s="1"/>
      <c r="R8" s="1"/>
      <c r="S8" s="1"/>
      <c r="T8" s="1"/>
      <c r="U8" s="1"/>
      <c r="V8" s="1"/>
      <c r="W8" s="12" t="s">
        <v>37</v>
      </c>
    </row>
    <row r="9" spans="1:23" ht="12.75">
      <c r="A9" s="2" t="s">
        <v>44</v>
      </c>
      <c r="B9" s="1">
        <f>C9+D9</f>
        <v>30</v>
      </c>
      <c r="C9" s="1">
        <f t="shared" si="0"/>
        <v>30</v>
      </c>
      <c r="D9" s="1">
        <f t="shared" si="0"/>
        <v>0</v>
      </c>
      <c r="E9" s="13">
        <f t="shared" si="1"/>
        <v>3</v>
      </c>
      <c r="F9" s="1"/>
      <c r="G9" s="1">
        <v>2</v>
      </c>
      <c r="H9" s="1">
        <v>0</v>
      </c>
      <c r="I9" s="1" t="s">
        <v>20</v>
      </c>
      <c r="J9" s="1"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2" t="s">
        <v>39</v>
      </c>
    </row>
    <row r="10" spans="1:23" ht="12.75" customHeight="1">
      <c r="A10" s="2" t="s">
        <v>65</v>
      </c>
      <c r="B10" s="1">
        <f>C10+D10</f>
        <v>30</v>
      </c>
      <c r="C10" s="1">
        <f t="shared" si="0"/>
        <v>30</v>
      </c>
      <c r="D10" s="1">
        <f t="shared" si="0"/>
        <v>0</v>
      </c>
      <c r="E10" s="13">
        <f t="shared" si="1"/>
        <v>3</v>
      </c>
      <c r="F10" s="1"/>
      <c r="G10" s="1">
        <v>2</v>
      </c>
      <c r="H10" s="1">
        <v>0</v>
      </c>
      <c r="I10" s="1" t="s">
        <v>20</v>
      </c>
      <c r="J10" s="1">
        <v>3</v>
      </c>
      <c r="K10" s="1"/>
      <c r="L10" s="1"/>
      <c r="M10" s="7"/>
      <c r="N10" s="1"/>
      <c r="O10" s="1"/>
      <c r="P10" s="1"/>
      <c r="Q10" s="1"/>
      <c r="R10" s="1"/>
      <c r="S10" s="1"/>
      <c r="T10" s="1"/>
      <c r="U10" s="1"/>
      <c r="V10" s="1"/>
      <c r="W10" s="12" t="s">
        <v>36</v>
      </c>
    </row>
    <row r="11" spans="1:23" ht="12.75" customHeight="1">
      <c r="A11" s="2" t="s">
        <v>45</v>
      </c>
      <c r="B11" s="1">
        <f>C11+D11</f>
        <v>30</v>
      </c>
      <c r="C11" s="1">
        <f t="shared" si="0"/>
        <v>30</v>
      </c>
      <c r="D11" s="1">
        <f t="shared" si="0"/>
        <v>0</v>
      </c>
      <c r="E11" s="13">
        <f t="shared" si="1"/>
        <v>3</v>
      </c>
      <c r="F11" s="14"/>
      <c r="G11" s="1"/>
      <c r="H11" s="1"/>
      <c r="I11" s="1"/>
      <c r="J11" s="1"/>
      <c r="K11" s="7"/>
      <c r="L11" s="1"/>
      <c r="M11" s="1"/>
      <c r="N11" s="1"/>
      <c r="O11" s="1">
        <v>2</v>
      </c>
      <c r="P11" s="1">
        <v>0</v>
      </c>
      <c r="Q11" s="1" t="s">
        <v>20</v>
      </c>
      <c r="R11" s="1">
        <v>3</v>
      </c>
      <c r="S11" s="1"/>
      <c r="T11" s="1"/>
      <c r="U11" s="1"/>
      <c r="V11" s="1"/>
      <c r="W11" s="12" t="s">
        <v>50</v>
      </c>
    </row>
    <row r="12" spans="1:23" ht="12.75">
      <c r="A12" s="35" t="s">
        <v>66</v>
      </c>
      <c r="B12" s="35"/>
      <c r="C12" s="35"/>
      <c r="D12" s="35"/>
      <c r="E12" s="10">
        <f>SUM(E13:E15)</f>
        <v>10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27" t="s">
        <v>38</v>
      </c>
    </row>
    <row r="13" spans="1:23" ht="12.75">
      <c r="A13" s="2" t="s">
        <v>67</v>
      </c>
      <c r="B13" s="1">
        <f>C13+D13</f>
        <v>45</v>
      </c>
      <c r="C13" s="1">
        <f aca="true" t="shared" si="2" ref="C13:D15">(G13+K13+O13+S13)*15</f>
        <v>15</v>
      </c>
      <c r="D13" s="1">
        <f t="shared" si="2"/>
        <v>30</v>
      </c>
      <c r="E13" s="13">
        <f t="shared" si="1"/>
        <v>3</v>
      </c>
      <c r="F13" s="1"/>
      <c r="G13" s="1">
        <v>1</v>
      </c>
      <c r="H13" s="1">
        <v>2</v>
      </c>
      <c r="I13" s="1" t="s">
        <v>19</v>
      </c>
      <c r="J13" s="1">
        <v>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2" t="s">
        <v>38</v>
      </c>
    </row>
    <row r="14" spans="1:23" ht="12.75">
      <c r="A14" s="2" t="s">
        <v>68</v>
      </c>
      <c r="B14" s="1">
        <f>C14+D14</f>
        <v>30</v>
      </c>
      <c r="C14" s="1">
        <f t="shared" si="2"/>
        <v>0</v>
      </c>
      <c r="D14" s="1">
        <f t="shared" si="2"/>
        <v>30</v>
      </c>
      <c r="E14" s="13">
        <f t="shared" si="1"/>
        <v>3</v>
      </c>
      <c r="F14" s="1"/>
      <c r="G14" s="1">
        <v>0</v>
      </c>
      <c r="H14" s="1">
        <v>2</v>
      </c>
      <c r="I14" s="1" t="s">
        <v>19</v>
      </c>
      <c r="J14" s="1">
        <v>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2" t="s">
        <v>70</v>
      </c>
    </row>
    <row r="15" spans="1:23" ht="12.75" customHeight="1">
      <c r="A15" s="3" t="s">
        <v>69</v>
      </c>
      <c r="B15" s="1">
        <f>C15+D15</f>
        <v>45</v>
      </c>
      <c r="C15" s="1">
        <f t="shared" si="2"/>
        <v>0</v>
      </c>
      <c r="D15" s="1">
        <f t="shared" si="2"/>
        <v>45</v>
      </c>
      <c r="E15" s="13">
        <f t="shared" si="1"/>
        <v>4</v>
      </c>
      <c r="F15" s="1"/>
      <c r="G15" s="1">
        <v>0</v>
      </c>
      <c r="H15" s="1">
        <v>3</v>
      </c>
      <c r="I15" s="1" t="s">
        <v>19</v>
      </c>
      <c r="J15" s="1">
        <v>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2" t="s">
        <v>43</v>
      </c>
    </row>
    <row r="16" spans="1:23" ht="12.75">
      <c r="A16" s="35" t="s">
        <v>71</v>
      </c>
      <c r="B16" s="35"/>
      <c r="C16" s="35"/>
      <c r="D16" s="35"/>
      <c r="E16" s="10">
        <f>SUM(E17:E19)</f>
        <v>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7" t="s">
        <v>27</v>
      </c>
    </row>
    <row r="17" spans="1:23" ht="12.75">
      <c r="A17" s="2" t="s">
        <v>56</v>
      </c>
      <c r="B17" s="1">
        <f>SUM(C17:D17)</f>
        <v>60</v>
      </c>
      <c r="C17" s="1">
        <f aca="true" t="shared" si="3" ref="C17:D19">(G17+K17+O17+S17)*15</f>
        <v>30</v>
      </c>
      <c r="D17" s="1">
        <f t="shared" si="3"/>
        <v>30</v>
      </c>
      <c r="E17" s="13">
        <f t="shared" si="1"/>
        <v>5</v>
      </c>
      <c r="F17" s="15"/>
      <c r="G17" s="1">
        <v>2</v>
      </c>
      <c r="H17" s="1">
        <v>2</v>
      </c>
      <c r="I17" s="1" t="s">
        <v>20</v>
      </c>
      <c r="J17" s="1">
        <v>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2" t="s">
        <v>27</v>
      </c>
    </row>
    <row r="18" spans="1:23" ht="12.75">
      <c r="A18" s="2" t="s">
        <v>21</v>
      </c>
      <c r="B18" s="1">
        <f>SUM(C18:D18)</f>
        <v>60</v>
      </c>
      <c r="C18" s="1">
        <f t="shared" si="3"/>
        <v>30</v>
      </c>
      <c r="D18" s="1">
        <f t="shared" si="3"/>
        <v>30</v>
      </c>
      <c r="E18" s="13">
        <f t="shared" si="1"/>
        <v>4</v>
      </c>
      <c r="F18" s="15"/>
      <c r="G18" s="1">
        <v>2</v>
      </c>
      <c r="H18" s="1">
        <v>2</v>
      </c>
      <c r="I18" s="1" t="s">
        <v>20</v>
      </c>
      <c r="J18" s="1">
        <v>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2" t="s">
        <v>27</v>
      </c>
    </row>
    <row r="19" spans="1:23" ht="12.75">
      <c r="A19" s="2" t="s">
        <v>33</v>
      </c>
      <c r="B19" s="1">
        <f>SUM(C19:D19)</f>
        <v>30</v>
      </c>
      <c r="C19" s="1">
        <f t="shared" si="3"/>
        <v>30</v>
      </c>
      <c r="D19" s="1">
        <f t="shared" si="3"/>
        <v>0</v>
      </c>
      <c r="E19" s="13">
        <f t="shared" si="1"/>
        <v>3</v>
      </c>
      <c r="F19" s="15"/>
      <c r="G19" s="1"/>
      <c r="H19" s="1"/>
      <c r="I19" s="1"/>
      <c r="J19" s="1"/>
      <c r="K19" s="1"/>
      <c r="L19" s="1"/>
      <c r="M19" s="1"/>
      <c r="N19" s="1"/>
      <c r="O19" s="1">
        <v>2</v>
      </c>
      <c r="P19" s="1">
        <v>0</v>
      </c>
      <c r="Q19" s="1" t="s">
        <v>20</v>
      </c>
      <c r="R19" s="1">
        <v>3</v>
      </c>
      <c r="S19" s="1"/>
      <c r="T19" s="1"/>
      <c r="U19" s="1"/>
      <c r="V19" s="1"/>
      <c r="W19" s="12" t="s">
        <v>41</v>
      </c>
    </row>
    <row r="20" spans="1:23" ht="12.75">
      <c r="A20" s="28" t="s">
        <v>72</v>
      </c>
      <c r="B20" s="28"/>
      <c r="C20" s="28"/>
      <c r="D20" s="28"/>
      <c r="E20" s="6">
        <f>SUM(E21:E22)</f>
        <v>8</v>
      </c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7" t="s">
        <v>29</v>
      </c>
    </row>
    <row r="21" spans="1:23" ht="12.75">
      <c r="A21" s="2" t="s">
        <v>57</v>
      </c>
      <c r="B21" s="1">
        <f>SUM(C21:D21)</f>
        <v>60</v>
      </c>
      <c r="C21" s="1">
        <f>(G21+K21+O21+S21)*15</f>
        <v>30</v>
      </c>
      <c r="D21" s="1">
        <f>(H21+L21+P21+T21)*15</f>
        <v>30</v>
      </c>
      <c r="E21" s="13">
        <f t="shared" si="1"/>
        <v>5</v>
      </c>
      <c r="F21" s="15"/>
      <c r="G21" s="1"/>
      <c r="H21" s="1"/>
      <c r="I21" s="1"/>
      <c r="J21" s="1"/>
      <c r="K21" s="1">
        <v>2</v>
      </c>
      <c r="L21" s="1">
        <v>2</v>
      </c>
      <c r="M21" s="1" t="s">
        <v>20</v>
      </c>
      <c r="N21" s="1">
        <v>5</v>
      </c>
      <c r="O21" s="1"/>
      <c r="P21" s="1"/>
      <c r="Q21" s="1"/>
      <c r="R21" s="1"/>
      <c r="S21" s="1"/>
      <c r="T21" s="1"/>
      <c r="U21" s="1"/>
      <c r="V21" s="1"/>
      <c r="W21" s="12" t="s">
        <v>29</v>
      </c>
    </row>
    <row r="22" spans="1:23" ht="12.75">
      <c r="A22" s="2" t="s">
        <v>58</v>
      </c>
      <c r="B22" s="1">
        <f>SUM(C22:D22)</f>
        <v>30</v>
      </c>
      <c r="C22" s="1">
        <f>(G22+K22+O22+S22)*15</f>
        <v>30</v>
      </c>
      <c r="D22" s="1">
        <f>(H22+L22+P22+T22)*15</f>
        <v>0</v>
      </c>
      <c r="E22" s="13">
        <f t="shared" si="1"/>
        <v>3</v>
      </c>
      <c r="F22" s="15"/>
      <c r="G22" s="1"/>
      <c r="H22" s="1"/>
      <c r="I22" s="1"/>
      <c r="J22" s="1"/>
      <c r="K22" s="1"/>
      <c r="L22" s="1"/>
      <c r="M22" s="1"/>
      <c r="N22" s="1"/>
      <c r="O22" s="1">
        <v>2</v>
      </c>
      <c r="P22" s="1">
        <v>0</v>
      </c>
      <c r="Q22" s="1" t="s">
        <v>20</v>
      </c>
      <c r="R22" s="1">
        <v>3</v>
      </c>
      <c r="S22" s="1"/>
      <c r="T22" s="1"/>
      <c r="U22" s="1"/>
      <c r="V22" s="1"/>
      <c r="W22" s="12" t="s">
        <v>29</v>
      </c>
    </row>
    <row r="23" spans="1:23" ht="12.75">
      <c r="A23" s="28" t="s">
        <v>73</v>
      </c>
      <c r="B23" s="28"/>
      <c r="C23" s="28"/>
      <c r="D23" s="28"/>
      <c r="E23" s="6">
        <f>SUM(E24:E25)</f>
        <v>9</v>
      </c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7" t="s">
        <v>30</v>
      </c>
    </row>
    <row r="24" spans="1:23" ht="12.75">
      <c r="A24" s="3" t="s">
        <v>22</v>
      </c>
      <c r="B24" s="1">
        <f>SUM(C24:D24)</f>
        <v>60</v>
      </c>
      <c r="C24" s="1">
        <f>(G24+K24+O24+S24)*15</f>
        <v>30</v>
      </c>
      <c r="D24" s="1">
        <f>(H24+L24+P24+T24)*15</f>
        <v>30</v>
      </c>
      <c r="E24" s="13">
        <f t="shared" si="1"/>
        <v>5</v>
      </c>
      <c r="F24" s="15"/>
      <c r="G24" s="1"/>
      <c r="H24" s="1"/>
      <c r="I24" s="1"/>
      <c r="J24" s="1"/>
      <c r="K24" s="1">
        <v>2</v>
      </c>
      <c r="L24" s="1">
        <v>2</v>
      </c>
      <c r="M24" s="1" t="s">
        <v>20</v>
      </c>
      <c r="N24" s="1">
        <v>5</v>
      </c>
      <c r="O24" s="1"/>
      <c r="P24" s="1"/>
      <c r="Q24" s="1"/>
      <c r="R24" s="1"/>
      <c r="S24" s="1"/>
      <c r="T24" s="1"/>
      <c r="U24" s="1"/>
      <c r="V24" s="1"/>
      <c r="W24" s="12" t="s">
        <v>30</v>
      </c>
    </row>
    <row r="25" spans="1:23" ht="12.75">
      <c r="A25" s="2" t="s">
        <v>32</v>
      </c>
      <c r="B25" s="1">
        <f>SUM(C25:D25)</f>
        <v>60</v>
      </c>
      <c r="C25" s="1">
        <f>(G25+K25+O25+S25)*15</f>
        <v>30</v>
      </c>
      <c r="D25" s="1">
        <f>(H25+L25+P25+T25)*15</f>
        <v>30</v>
      </c>
      <c r="E25" s="13">
        <f t="shared" si="1"/>
        <v>4</v>
      </c>
      <c r="F25" s="15"/>
      <c r="G25" s="1"/>
      <c r="H25" s="1"/>
      <c r="I25" s="1"/>
      <c r="J25" s="1"/>
      <c r="K25" s="1">
        <v>2</v>
      </c>
      <c r="L25" s="1">
        <v>2</v>
      </c>
      <c r="M25" s="1" t="s">
        <v>19</v>
      </c>
      <c r="N25" s="1">
        <v>4</v>
      </c>
      <c r="O25" s="1"/>
      <c r="P25" s="1"/>
      <c r="Q25" s="1"/>
      <c r="R25" s="1"/>
      <c r="S25" s="1"/>
      <c r="T25" s="1"/>
      <c r="U25" s="1"/>
      <c r="V25" s="1"/>
      <c r="W25" s="12" t="s">
        <v>30</v>
      </c>
    </row>
    <row r="26" spans="1:23" ht="12.75">
      <c r="A26" s="28" t="s">
        <v>74</v>
      </c>
      <c r="B26" s="28"/>
      <c r="C26" s="28"/>
      <c r="D26" s="28"/>
      <c r="E26" s="6">
        <f>SUM(E27:E28)</f>
        <v>8</v>
      </c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7" t="s">
        <v>40</v>
      </c>
    </row>
    <row r="27" spans="1:23" ht="12.75">
      <c r="A27" s="2" t="s">
        <v>75</v>
      </c>
      <c r="B27" s="1">
        <f>SUM(C27:D27)</f>
        <v>45</v>
      </c>
      <c r="C27" s="1">
        <f>(G27+K27+O27+S27)*15</f>
        <v>30</v>
      </c>
      <c r="D27" s="1">
        <f>(H27+L27+P27+T27)*15</f>
        <v>15</v>
      </c>
      <c r="E27" s="13">
        <f t="shared" si="1"/>
        <v>4</v>
      </c>
      <c r="F27" s="15"/>
      <c r="G27" s="1">
        <v>2</v>
      </c>
      <c r="H27" s="1">
        <v>1</v>
      </c>
      <c r="I27" s="1" t="s">
        <v>20</v>
      </c>
      <c r="J27" s="1">
        <v>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2" t="s">
        <v>51</v>
      </c>
    </row>
    <row r="28" spans="1:23" ht="12.75">
      <c r="A28" s="2" t="s">
        <v>76</v>
      </c>
      <c r="B28" s="1">
        <f>SUM(C28:D28)</f>
        <v>60</v>
      </c>
      <c r="C28" s="1">
        <f>(G28+K28+O28+S28)*15</f>
        <v>30</v>
      </c>
      <c r="D28" s="1">
        <f>(H28+L28+P28+T28)*15</f>
        <v>30</v>
      </c>
      <c r="E28" s="13">
        <f t="shared" si="1"/>
        <v>4</v>
      </c>
      <c r="F28" s="15"/>
      <c r="G28" s="1"/>
      <c r="H28" s="1"/>
      <c r="I28" s="1"/>
      <c r="J28" s="1"/>
      <c r="K28" s="1">
        <v>2</v>
      </c>
      <c r="L28" s="1">
        <v>2</v>
      </c>
      <c r="M28" s="1" t="s">
        <v>19</v>
      </c>
      <c r="N28" s="1">
        <v>4</v>
      </c>
      <c r="O28" s="1"/>
      <c r="P28" s="1"/>
      <c r="Q28" s="1"/>
      <c r="R28" s="1"/>
      <c r="S28" s="1"/>
      <c r="T28" s="1"/>
      <c r="U28" s="1"/>
      <c r="V28" s="1"/>
      <c r="W28" s="12" t="s">
        <v>40</v>
      </c>
    </row>
    <row r="29" spans="1:23" ht="12.75">
      <c r="A29" s="28" t="s">
        <v>78</v>
      </c>
      <c r="B29" s="28"/>
      <c r="C29" s="28"/>
      <c r="D29" s="28"/>
      <c r="E29" s="6">
        <f>SUM(E30:E32)</f>
        <v>12</v>
      </c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7" t="s">
        <v>53</v>
      </c>
    </row>
    <row r="30" spans="1:23" ht="12.75">
      <c r="A30" s="3" t="s">
        <v>61</v>
      </c>
      <c r="B30" s="1">
        <f>SUM(C30:D30)</f>
        <v>45</v>
      </c>
      <c r="C30" s="1">
        <f aca="true" t="shared" si="4" ref="C30:D32">(G30+K30+O30+S30)*15</f>
        <v>30</v>
      </c>
      <c r="D30" s="1">
        <f t="shared" si="4"/>
        <v>15</v>
      </c>
      <c r="E30" s="13">
        <f t="shared" si="1"/>
        <v>4</v>
      </c>
      <c r="F30" s="16"/>
      <c r="G30" s="1"/>
      <c r="H30" s="1"/>
      <c r="I30" s="1"/>
      <c r="J30" s="1"/>
      <c r="K30" s="1"/>
      <c r="L30" s="1"/>
      <c r="M30" s="1"/>
      <c r="N30" s="1"/>
      <c r="O30" s="1">
        <v>2</v>
      </c>
      <c r="P30" s="1">
        <v>1</v>
      </c>
      <c r="Q30" s="1" t="s">
        <v>20</v>
      </c>
      <c r="R30" s="1">
        <v>4</v>
      </c>
      <c r="S30" s="1"/>
      <c r="T30" s="1"/>
      <c r="U30" s="1"/>
      <c r="V30" s="1"/>
      <c r="W30" s="12" t="s">
        <v>53</v>
      </c>
    </row>
    <row r="31" spans="1:23" ht="12.75">
      <c r="A31" s="2" t="s">
        <v>62</v>
      </c>
      <c r="B31" s="1">
        <f>SUM(C31:D31)</f>
        <v>45</v>
      </c>
      <c r="C31" s="1">
        <f t="shared" si="4"/>
        <v>30</v>
      </c>
      <c r="D31" s="1">
        <f t="shared" si="4"/>
        <v>15</v>
      </c>
      <c r="E31" s="13">
        <f t="shared" si="1"/>
        <v>4</v>
      </c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2</v>
      </c>
      <c r="T31" s="1">
        <v>1</v>
      </c>
      <c r="U31" s="1" t="s">
        <v>20</v>
      </c>
      <c r="V31" s="1">
        <v>4</v>
      </c>
      <c r="W31" s="12" t="s">
        <v>63</v>
      </c>
    </row>
    <row r="32" spans="1:23" ht="12.75">
      <c r="A32" s="2" t="s">
        <v>46</v>
      </c>
      <c r="B32" s="1">
        <f>SUM(C32:D32)</f>
        <v>45</v>
      </c>
      <c r="C32" s="1">
        <f t="shared" si="4"/>
        <v>30</v>
      </c>
      <c r="D32" s="1">
        <f t="shared" si="4"/>
        <v>15</v>
      </c>
      <c r="E32" s="13">
        <f t="shared" si="1"/>
        <v>4</v>
      </c>
      <c r="F32" s="1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v>2</v>
      </c>
      <c r="T32" s="1">
        <v>1</v>
      </c>
      <c r="U32" s="1" t="s">
        <v>20</v>
      </c>
      <c r="V32" s="1">
        <v>4</v>
      </c>
      <c r="W32" s="12" t="s">
        <v>79</v>
      </c>
    </row>
    <row r="33" spans="1:23" ht="12.75">
      <c r="A33" s="28" t="s">
        <v>80</v>
      </c>
      <c r="B33" s="28"/>
      <c r="C33" s="28"/>
      <c r="D33" s="28"/>
      <c r="E33" s="6">
        <f>SUM(E34:E36)</f>
        <v>11</v>
      </c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7" t="s">
        <v>42</v>
      </c>
    </row>
    <row r="34" spans="1:23" ht="12.75">
      <c r="A34" s="2" t="s">
        <v>81</v>
      </c>
      <c r="B34" s="1">
        <f>SUM(C34:D34)</f>
        <v>45</v>
      </c>
      <c r="C34" s="1">
        <f aca="true" t="shared" si="5" ref="C34:D36">(G34+K34+O34+S34)*15</f>
        <v>30</v>
      </c>
      <c r="D34" s="1">
        <f t="shared" si="5"/>
        <v>15</v>
      </c>
      <c r="E34" s="13">
        <f t="shared" si="1"/>
        <v>4</v>
      </c>
      <c r="F34" s="16"/>
      <c r="G34" s="1"/>
      <c r="H34" s="1"/>
      <c r="I34" s="1"/>
      <c r="J34" s="1"/>
      <c r="K34" s="1">
        <v>2</v>
      </c>
      <c r="L34" s="1">
        <v>1</v>
      </c>
      <c r="M34" s="1" t="s">
        <v>20</v>
      </c>
      <c r="N34" s="1">
        <v>4</v>
      </c>
      <c r="O34" s="1"/>
      <c r="P34" s="1"/>
      <c r="Q34" s="1"/>
      <c r="R34" s="1"/>
      <c r="S34" s="1"/>
      <c r="T34" s="1"/>
      <c r="U34" s="1"/>
      <c r="V34" s="1"/>
      <c r="W34" s="12" t="s">
        <v>82</v>
      </c>
    </row>
    <row r="35" spans="1:23" ht="12.75">
      <c r="A35" s="2" t="s">
        <v>60</v>
      </c>
      <c r="B35" s="1">
        <f>SUM(C35:D35)</f>
        <v>45</v>
      </c>
      <c r="C35" s="1">
        <f t="shared" si="5"/>
        <v>30</v>
      </c>
      <c r="D35" s="1">
        <f t="shared" si="5"/>
        <v>15</v>
      </c>
      <c r="E35" s="13">
        <f t="shared" si="1"/>
        <v>4</v>
      </c>
      <c r="F35" s="16"/>
      <c r="G35" s="1"/>
      <c r="H35" s="1"/>
      <c r="I35" s="1"/>
      <c r="J35" s="1"/>
      <c r="K35" s="1"/>
      <c r="L35" s="1"/>
      <c r="M35" s="1"/>
      <c r="N35" s="1"/>
      <c r="O35" s="1">
        <v>2</v>
      </c>
      <c r="P35" s="1">
        <v>1</v>
      </c>
      <c r="Q35" s="1" t="s">
        <v>20</v>
      </c>
      <c r="R35" s="1">
        <v>4</v>
      </c>
      <c r="S35" s="1"/>
      <c r="T35" s="1"/>
      <c r="U35" s="1"/>
      <c r="V35" s="1"/>
      <c r="W35" s="12" t="s">
        <v>42</v>
      </c>
    </row>
    <row r="36" spans="1:23" ht="12.75">
      <c r="A36" s="2" t="s">
        <v>59</v>
      </c>
      <c r="B36" s="1">
        <f>SUM(C36:D36)</f>
        <v>30</v>
      </c>
      <c r="C36" s="1">
        <f t="shared" si="5"/>
        <v>30</v>
      </c>
      <c r="D36" s="1">
        <f t="shared" si="5"/>
        <v>0</v>
      </c>
      <c r="E36" s="13">
        <f t="shared" si="1"/>
        <v>3</v>
      </c>
      <c r="F36" s="1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v>2</v>
      </c>
      <c r="T36" s="1">
        <v>0</v>
      </c>
      <c r="U36" s="1" t="s">
        <v>20</v>
      </c>
      <c r="V36" s="1">
        <v>3</v>
      </c>
      <c r="W36" s="12" t="s">
        <v>52</v>
      </c>
    </row>
    <row r="37" spans="1:23" ht="12.75">
      <c r="A37" s="28" t="s">
        <v>83</v>
      </c>
      <c r="B37" s="28"/>
      <c r="C37" s="28"/>
      <c r="D37" s="28"/>
      <c r="E37" s="6">
        <f>SUM(E38:E39)</f>
        <v>8</v>
      </c>
      <c r="F37" s="1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7" t="s">
        <v>28</v>
      </c>
    </row>
    <row r="38" spans="1:23" ht="12.75">
      <c r="A38" s="2" t="s">
        <v>84</v>
      </c>
      <c r="B38" s="1">
        <f>SUM(C38:D38)</f>
        <v>45</v>
      </c>
      <c r="C38" s="1">
        <f>(G38+K38+O38+S38)*15</f>
        <v>15</v>
      </c>
      <c r="D38" s="1">
        <f>(H38+L38+P38+T38)*15</f>
        <v>30</v>
      </c>
      <c r="E38" s="13">
        <f>+J38+N38+R38+V38</f>
        <v>3</v>
      </c>
      <c r="F38" s="1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>
        <v>1</v>
      </c>
      <c r="T38" s="1">
        <v>2</v>
      </c>
      <c r="U38" s="1" t="s">
        <v>19</v>
      </c>
      <c r="V38" s="1">
        <v>3</v>
      </c>
      <c r="W38" s="12" t="s">
        <v>28</v>
      </c>
    </row>
    <row r="39" spans="1:23" ht="12.75">
      <c r="A39" s="2" t="s">
        <v>47</v>
      </c>
      <c r="B39" s="1">
        <f>SUM(C39:D39)</f>
        <v>60</v>
      </c>
      <c r="C39" s="1">
        <f>(G39+K39+O39+S39)*15</f>
        <v>30</v>
      </c>
      <c r="D39" s="1">
        <f>(H39+L39+P39+T39)*15</f>
        <v>30</v>
      </c>
      <c r="E39" s="13">
        <f>+J39+N39+R39+V39</f>
        <v>5</v>
      </c>
      <c r="F39" s="1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v>2</v>
      </c>
      <c r="T39" s="1">
        <v>2</v>
      </c>
      <c r="U39" s="1" t="s">
        <v>19</v>
      </c>
      <c r="V39" s="1">
        <v>5</v>
      </c>
      <c r="W39" s="12" t="s">
        <v>54</v>
      </c>
    </row>
    <row r="40" spans="1:23" ht="12.75">
      <c r="A40" s="28" t="s">
        <v>86</v>
      </c>
      <c r="B40" s="28"/>
      <c r="C40" s="28"/>
      <c r="D40" s="28"/>
      <c r="E40" s="6">
        <f>SUM(E41:E42)</f>
        <v>9</v>
      </c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7" t="s">
        <v>53</v>
      </c>
    </row>
    <row r="41" spans="1:23" ht="12.75">
      <c r="A41" s="2" t="s">
        <v>48</v>
      </c>
      <c r="B41" s="1">
        <f>SUM(C41:D41)</f>
        <v>60</v>
      </c>
      <c r="C41" s="1">
        <f>(G41+K41+O41+S41)*15</f>
        <v>30</v>
      </c>
      <c r="D41" s="1">
        <f>(H41+L41+P41+T41)*15</f>
        <v>30</v>
      </c>
      <c r="E41" s="13">
        <f>+J41+N41+R41+V41</f>
        <v>5</v>
      </c>
      <c r="F41" s="16"/>
      <c r="G41" s="1"/>
      <c r="H41" s="1"/>
      <c r="I41" s="1"/>
      <c r="J41" s="1"/>
      <c r="K41" s="1"/>
      <c r="L41" s="1"/>
      <c r="M41" s="1"/>
      <c r="N41" s="1"/>
      <c r="O41" s="1">
        <v>2</v>
      </c>
      <c r="P41" s="1">
        <v>2</v>
      </c>
      <c r="Q41" s="1" t="s">
        <v>19</v>
      </c>
      <c r="R41" s="1">
        <v>5</v>
      </c>
      <c r="S41" s="1"/>
      <c r="T41" s="1"/>
      <c r="U41" s="1"/>
      <c r="V41" s="1"/>
      <c r="W41" s="12" t="s">
        <v>53</v>
      </c>
    </row>
    <row r="42" spans="1:23" ht="12.75">
      <c r="A42" s="2" t="s">
        <v>49</v>
      </c>
      <c r="B42" s="1">
        <f>SUM(C42:D42)</f>
        <v>45</v>
      </c>
      <c r="C42" s="1">
        <f>(G42+K42+O42+S42)*15</f>
        <v>15</v>
      </c>
      <c r="D42" s="1">
        <f>(H42+L42+P42+T42)*15</f>
        <v>30</v>
      </c>
      <c r="E42" s="13">
        <f>+J42+N42+R42+V42</f>
        <v>4</v>
      </c>
      <c r="F42" s="1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v>1</v>
      </c>
      <c r="T42" s="1">
        <v>2</v>
      </c>
      <c r="U42" s="1" t="s">
        <v>19</v>
      </c>
      <c r="V42" s="1">
        <v>4</v>
      </c>
      <c r="W42" s="12" t="s">
        <v>55</v>
      </c>
    </row>
    <row r="43" spans="1:23" ht="13.5" customHeight="1">
      <c r="A43" s="17" t="s">
        <v>8</v>
      </c>
      <c r="B43" s="13">
        <f>SUM(B8:B42)</f>
        <v>1170</v>
      </c>
      <c r="C43" s="13">
        <f>SUM(C8:C42)</f>
        <v>675</v>
      </c>
      <c r="D43" s="13">
        <f>SUM(D8:D42)</f>
        <v>495</v>
      </c>
      <c r="E43" s="13">
        <f>E7+E12+E16+E20+E23+E26+E29+E33+E37+E40</f>
        <v>99</v>
      </c>
      <c r="F43" s="1"/>
      <c r="G43" s="13">
        <f aca="true" t="shared" si="6" ref="G43:V43">SUM(G8:G42)</f>
        <v>11</v>
      </c>
      <c r="H43" s="13">
        <f t="shared" si="6"/>
        <v>12</v>
      </c>
      <c r="I43" s="13">
        <f t="shared" si="6"/>
        <v>0</v>
      </c>
      <c r="J43" s="6">
        <f t="shared" si="6"/>
        <v>29</v>
      </c>
      <c r="K43" s="13">
        <f t="shared" si="6"/>
        <v>12</v>
      </c>
      <c r="L43" s="13">
        <f t="shared" si="6"/>
        <v>9</v>
      </c>
      <c r="M43" s="13">
        <f t="shared" si="6"/>
        <v>0</v>
      </c>
      <c r="N43" s="6">
        <f t="shared" si="6"/>
        <v>25</v>
      </c>
      <c r="O43" s="13">
        <f t="shared" si="6"/>
        <v>12</v>
      </c>
      <c r="P43" s="13">
        <f t="shared" si="6"/>
        <v>4</v>
      </c>
      <c r="Q43" s="13">
        <f t="shared" si="6"/>
        <v>0</v>
      </c>
      <c r="R43" s="6">
        <f t="shared" si="6"/>
        <v>22</v>
      </c>
      <c r="S43" s="13">
        <f t="shared" si="6"/>
        <v>10</v>
      </c>
      <c r="T43" s="13">
        <f t="shared" si="6"/>
        <v>8</v>
      </c>
      <c r="U43" s="13">
        <f t="shared" si="6"/>
        <v>0</v>
      </c>
      <c r="V43" s="6">
        <f t="shared" si="6"/>
        <v>23</v>
      </c>
      <c r="W43" s="12"/>
    </row>
    <row r="44" spans="1:23" ht="12.75">
      <c r="A44" s="29"/>
      <c r="B44" s="29"/>
      <c r="C44" s="29"/>
      <c r="D44" s="29"/>
      <c r="E44" s="19"/>
      <c r="F44" s="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2"/>
    </row>
    <row r="45" spans="1:23" ht="12.75">
      <c r="A45" s="18" t="s">
        <v>23</v>
      </c>
      <c r="B45" s="20">
        <f aca="true" t="shared" si="7" ref="B45:B50">C45+D45</f>
        <v>30</v>
      </c>
      <c r="C45" s="21">
        <f>(G45+K45+O45+S45)*15</f>
        <v>0</v>
      </c>
      <c r="D45" s="1">
        <f>(H45+L45+P45+T45)*15</f>
        <v>30</v>
      </c>
      <c r="E45" s="13">
        <f aca="true" t="shared" si="8" ref="E45:E50">+J45+N45+R45+V45</f>
        <v>0</v>
      </c>
      <c r="F45" s="5"/>
      <c r="G45" s="5">
        <v>0</v>
      </c>
      <c r="H45" s="5">
        <v>2</v>
      </c>
      <c r="I45" s="5" t="s">
        <v>24</v>
      </c>
      <c r="J45" s="5"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12"/>
    </row>
    <row r="46" spans="1:23" ht="12.75">
      <c r="A46" s="12" t="s">
        <v>25</v>
      </c>
      <c r="B46" s="20">
        <f t="shared" si="7"/>
        <v>30</v>
      </c>
      <c r="C46" s="21">
        <f aca="true" t="shared" si="9" ref="C46:D50">(G46+K46+O46+S46)*15</f>
        <v>0</v>
      </c>
      <c r="D46" s="1">
        <f t="shared" si="9"/>
        <v>30</v>
      </c>
      <c r="E46" s="13">
        <f t="shared" si="8"/>
        <v>3</v>
      </c>
      <c r="F46" s="1"/>
      <c r="G46" s="1"/>
      <c r="H46" s="1"/>
      <c r="I46" s="1"/>
      <c r="J46" s="1"/>
      <c r="K46" s="1"/>
      <c r="L46" s="1"/>
      <c r="M46" s="1"/>
      <c r="N46" s="1"/>
      <c r="O46" s="1">
        <v>0</v>
      </c>
      <c r="P46" s="1">
        <v>2</v>
      </c>
      <c r="Q46" s="1" t="s">
        <v>19</v>
      </c>
      <c r="R46" s="1">
        <v>3</v>
      </c>
      <c r="S46" s="1"/>
      <c r="T46" s="1"/>
      <c r="U46" s="1"/>
      <c r="V46" s="1"/>
      <c r="W46" s="12"/>
    </row>
    <row r="47" spans="1:23" ht="12.75">
      <c r="A47" s="12" t="s">
        <v>26</v>
      </c>
      <c r="B47" s="20">
        <f t="shared" si="7"/>
        <v>30</v>
      </c>
      <c r="C47" s="21">
        <f t="shared" si="9"/>
        <v>0</v>
      </c>
      <c r="D47" s="1">
        <f t="shared" si="9"/>
        <v>30</v>
      </c>
      <c r="E47" s="13">
        <f t="shared" si="8"/>
        <v>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>
        <v>0</v>
      </c>
      <c r="T47" s="1">
        <v>2</v>
      </c>
      <c r="U47" s="1" t="s">
        <v>19</v>
      </c>
      <c r="V47" s="1">
        <v>3</v>
      </c>
      <c r="W47" s="12"/>
    </row>
    <row r="48" spans="1:23" ht="12.75">
      <c r="A48" s="12" t="s">
        <v>34</v>
      </c>
      <c r="B48" s="20">
        <f t="shared" si="7"/>
        <v>30</v>
      </c>
      <c r="C48" s="21">
        <f>(G48+K48+O48+S48)*15</f>
        <v>0</v>
      </c>
      <c r="D48" s="1">
        <f>(H48+L48+P48+T48)*15</f>
        <v>30</v>
      </c>
      <c r="E48" s="13">
        <f t="shared" si="8"/>
        <v>5</v>
      </c>
      <c r="F48" s="1"/>
      <c r="G48" s="1"/>
      <c r="H48" s="1"/>
      <c r="I48" s="1"/>
      <c r="J48" s="1"/>
      <c r="K48" s="1">
        <v>0</v>
      </c>
      <c r="L48" s="1">
        <v>2</v>
      </c>
      <c r="M48" s="1" t="s">
        <v>19</v>
      </c>
      <c r="N48" s="1">
        <v>5</v>
      </c>
      <c r="O48" s="1"/>
      <c r="P48" s="1"/>
      <c r="Q48" s="1"/>
      <c r="R48" s="1"/>
      <c r="S48" s="1"/>
      <c r="T48" s="1"/>
      <c r="U48" s="1"/>
      <c r="V48" s="1"/>
      <c r="W48" s="12"/>
    </row>
    <row r="49" spans="1:23" ht="12.75">
      <c r="A49" s="12" t="s">
        <v>77</v>
      </c>
      <c r="B49" s="20">
        <f t="shared" si="7"/>
        <v>30</v>
      </c>
      <c r="C49" s="21">
        <f t="shared" si="9"/>
        <v>0</v>
      </c>
      <c r="D49" s="1">
        <f t="shared" si="9"/>
        <v>30</v>
      </c>
      <c r="E49" s="13">
        <f t="shared" si="8"/>
        <v>5</v>
      </c>
      <c r="F49" s="1"/>
      <c r="G49" s="1"/>
      <c r="H49" s="1"/>
      <c r="I49" s="1"/>
      <c r="J49" s="1"/>
      <c r="K49" s="1"/>
      <c r="L49" s="1"/>
      <c r="M49" s="1"/>
      <c r="N49" s="1"/>
      <c r="O49" s="1">
        <v>0</v>
      </c>
      <c r="P49" s="1">
        <v>2</v>
      </c>
      <c r="Q49" s="1" t="s">
        <v>19</v>
      </c>
      <c r="R49" s="1">
        <v>5</v>
      </c>
      <c r="S49" s="1"/>
      <c r="T49" s="1"/>
      <c r="U49" s="1"/>
      <c r="V49" s="1"/>
      <c r="W49" s="12"/>
    </row>
    <row r="50" spans="1:23" ht="12.75">
      <c r="A50" s="12" t="s">
        <v>35</v>
      </c>
      <c r="B50" s="20">
        <f t="shared" si="7"/>
        <v>30</v>
      </c>
      <c r="C50" s="21">
        <f t="shared" si="9"/>
        <v>0</v>
      </c>
      <c r="D50" s="1">
        <f t="shared" si="9"/>
        <v>30</v>
      </c>
      <c r="E50" s="13">
        <f t="shared" si="8"/>
        <v>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>
        <v>0</v>
      </c>
      <c r="T50" s="1">
        <v>2</v>
      </c>
      <c r="U50" s="1" t="s">
        <v>19</v>
      </c>
      <c r="V50" s="1">
        <v>5</v>
      </c>
      <c r="W50" s="12"/>
    </row>
    <row r="51" spans="1:23" ht="12.75">
      <c r="A51" s="17" t="s">
        <v>8</v>
      </c>
      <c r="B51" s="13">
        <f>SUM(B46:B50)</f>
        <v>150</v>
      </c>
      <c r="C51" s="13">
        <f>SUM(C46:C50)</f>
        <v>0</v>
      </c>
      <c r="D51" s="1">
        <f>SUM(D46:D50)</f>
        <v>150</v>
      </c>
      <c r="E51" s="13">
        <f>SUM(E45:E50)</f>
        <v>21</v>
      </c>
      <c r="F51" s="4"/>
      <c r="G51" s="1">
        <f>SUM(G45:G50)+G43</f>
        <v>11</v>
      </c>
      <c r="H51" s="1">
        <f aca="true" t="shared" si="10" ref="H51:V51">SUM(H45:H50)+H43</f>
        <v>14</v>
      </c>
      <c r="I51" s="1">
        <f t="shared" si="10"/>
        <v>0</v>
      </c>
      <c r="J51" s="6">
        <f t="shared" si="10"/>
        <v>29</v>
      </c>
      <c r="K51" s="1">
        <f t="shared" si="10"/>
        <v>12</v>
      </c>
      <c r="L51" s="1">
        <f t="shared" si="10"/>
        <v>11</v>
      </c>
      <c r="M51" s="1">
        <f t="shared" si="10"/>
        <v>0</v>
      </c>
      <c r="N51" s="6">
        <f t="shared" si="10"/>
        <v>30</v>
      </c>
      <c r="O51" s="1">
        <f t="shared" si="10"/>
        <v>12</v>
      </c>
      <c r="P51" s="1">
        <f t="shared" si="10"/>
        <v>8</v>
      </c>
      <c r="Q51" s="1">
        <f t="shared" si="10"/>
        <v>0</v>
      </c>
      <c r="R51" s="6">
        <f t="shared" si="10"/>
        <v>30</v>
      </c>
      <c r="S51" s="1">
        <f t="shared" si="10"/>
        <v>10</v>
      </c>
      <c r="T51" s="1">
        <f t="shared" si="10"/>
        <v>12</v>
      </c>
      <c r="U51" s="1">
        <f t="shared" si="10"/>
        <v>0</v>
      </c>
      <c r="V51" s="6">
        <f t="shared" si="10"/>
        <v>31</v>
      </c>
      <c r="W51" s="12"/>
    </row>
    <row r="52" spans="2:5" ht="12.75">
      <c r="B52" s="13">
        <f>+B43+B51</f>
        <v>1320</v>
      </c>
      <c r="C52" s="13">
        <f>+C43+C51</f>
        <v>675</v>
      </c>
      <c r="D52" s="13">
        <f>+D43+D51</f>
        <v>645</v>
      </c>
      <c r="E52" s="13">
        <f>+E43+E51</f>
        <v>120</v>
      </c>
    </row>
    <row r="53" ht="12.75">
      <c r="E53" s="22"/>
    </row>
    <row r="54" spans="2:5" ht="12.75">
      <c r="B54" s="23">
        <f>SUM(C54:D54)</f>
        <v>1</v>
      </c>
      <c r="C54" s="23">
        <f>+C52/B52</f>
        <v>0.5113636363636364</v>
      </c>
      <c r="D54" s="23">
        <f>+D52/B52</f>
        <v>0.48863636363636365</v>
      </c>
      <c r="E54" s="22"/>
    </row>
    <row r="55" spans="1:5" ht="12.75">
      <c r="A55" s="24"/>
      <c r="B55" s="24"/>
      <c r="C55" s="25"/>
      <c r="D55" s="25"/>
      <c r="E55" s="22"/>
    </row>
    <row r="56" ht="12.75">
      <c r="B56" s="26" t="s">
        <v>12</v>
      </c>
    </row>
    <row r="57" ht="12.75">
      <c r="B57" s="8" t="s">
        <v>13</v>
      </c>
    </row>
    <row r="58" ht="12.75">
      <c r="B58" s="8" t="s">
        <v>14</v>
      </c>
    </row>
    <row r="59" ht="12.75">
      <c r="B59" s="8" t="s">
        <v>18</v>
      </c>
    </row>
  </sheetData>
  <sheetProtection/>
  <mergeCells count="30">
    <mergeCell ref="S5:V5"/>
    <mergeCell ref="K4:N4"/>
    <mergeCell ref="B3:B6"/>
    <mergeCell ref="C3:C6"/>
    <mergeCell ref="D3:D6"/>
    <mergeCell ref="A7:D7"/>
    <mergeCell ref="W1:W6"/>
    <mergeCell ref="F1:F6"/>
    <mergeCell ref="G1:V2"/>
    <mergeCell ref="G4:J4"/>
    <mergeCell ref="G5:J5"/>
    <mergeCell ref="B1:E2"/>
    <mergeCell ref="S4:V4"/>
    <mergeCell ref="O3:V3"/>
    <mergeCell ref="O4:R4"/>
    <mergeCell ref="O5:R5"/>
    <mergeCell ref="E3:E6"/>
    <mergeCell ref="A33:D33"/>
    <mergeCell ref="K5:N5"/>
    <mergeCell ref="G3:N3"/>
    <mergeCell ref="A12:D12"/>
    <mergeCell ref="A16:D16"/>
    <mergeCell ref="A23:D23"/>
    <mergeCell ref="A26:D26"/>
    <mergeCell ref="A29:D29"/>
    <mergeCell ref="A37:D37"/>
    <mergeCell ref="A40:D40"/>
    <mergeCell ref="A44:D44"/>
    <mergeCell ref="A1:A6"/>
    <mergeCell ref="A20:D20"/>
  </mergeCells>
  <printOptions horizontalCentered="1" verticalCentered="1"/>
  <pageMargins left="0.31496062992125984" right="0.2362204724409449" top="0.31496062992125984" bottom="0.31496062992125984" header="0.5118110236220472" footer="0.1968503937007874"/>
  <pageSetup horizontalDpi="600" verticalDpi="600" orientation="landscape" paperSize="9" scale="64" r:id="rId1"/>
  <headerFooter alignWithMargins="0">
    <oddHeader>&amp;LDE GTK&amp;C&amp;"Arial,Félkövér"&amp;14VÁLLALATGAZDASÁGTAN</oddHeader>
  </headerFooter>
  <ignoredErrors>
    <ignoredError sqref="E16 E20 E23 E29 E12 E26 E33 E37 E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Debreceni Egyetem GTK</dc:creator>
  <cp:keywords/>
  <dc:description/>
  <cp:lastModifiedBy>Laci</cp:lastModifiedBy>
  <cp:lastPrinted>2021-10-18T18:56:20Z</cp:lastPrinted>
  <dcterms:created xsi:type="dcterms:W3CDTF">2004-07-21T14:12:46Z</dcterms:created>
  <dcterms:modified xsi:type="dcterms:W3CDTF">2021-10-18T19:02:43Z</dcterms:modified>
  <cp:category/>
  <cp:version/>
  <cp:contentType/>
  <cp:contentStatus/>
</cp:coreProperties>
</file>