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E73" i="1"/>
  <c r="D73" i="1" s="1"/>
  <c r="F72" i="1"/>
  <c r="E72" i="1"/>
  <c r="D72" i="1" s="1"/>
  <c r="G71" i="1"/>
  <c r="F71" i="1"/>
  <c r="E71" i="1"/>
  <c r="D71" i="1" s="1"/>
  <c r="G70" i="1"/>
  <c r="F70" i="1"/>
  <c r="E70" i="1"/>
  <c r="D70" i="1" s="1"/>
  <c r="G69" i="1"/>
  <c r="F69" i="1"/>
  <c r="E69" i="1"/>
  <c r="D69" i="1" s="1"/>
  <c r="G68" i="1"/>
  <c r="F68" i="1"/>
  <c r="E68" i="1"/>
  <c r="D68" i="1" s="1"/>
  <c r="G67" i="1"/>
  <c r="G75" i="1" s="1"/>
  <c r="F67" i="1"/>
  <c r="F75" i="1" s="1"/>
  <c r="E67" i="1"/>
  <c r="D67" i="1" s="1"/>
  <c r="AI64" i="1"/>
  <c r="AI75" i="1" s="1"/>
  <c r="AH64" i="1"/>
  <c r="AH75" i="1" s="1"/>
  <c r="AF64" i="1"/>
  <c r="AF75" i="1" s="1"/>
  <c r="AD64" i="1"/>
  <c r="AD75" i="1" s="1"/>
  <c r="AA64" i="1"/>
  <c r="AA75" i="1" s="1"/>
  <c r="Z64" i="1"/>
  <c r="Z75" i="1" s="1"/>
  <c r="X64" i="1"/>
  <c r="X75" i="1" s="1"/>
  <c r="V64" i="1"/>
  <c r="V75" i="1" s="1"/>
  <c r="S64" i="1"/>
  <c r="S75" i="1" s="1"/>
  <c r="R64" i="1"/>
  <c r="R75" i="1" s="1"/>
  <c r="P64" i="1"/>
  <c r="P75" i="1" s="1"/>
  <c r="N64" i="1"/>
  <c r="N75" i="1" s="1"/>
  <c r="K64" i="1"/>
  <c r="K75" i="1" s="1"/>
  <c r="J64" i="1"/>
  <c r="J75" i="1" s="1"/>
  <c r="G63" i="1"/>
  <c r="F63" i="1"/>
  <c r="E63" i="1"/>
  <c r="D63" i="1" s="1"/>
  <c r="F62" i="1"/>
  <c r="D62" i="1" s="1"/>
  <c r="E62" i="1"/>
  <c r="AJ60" i="1"/>
  <c r="AJ64" i="1" s="1"/>
  <c r="AJ75" i="1" s="1"/>
  <c r="AI60" i="1"/>
  <c r="AH60" i="1"/>
  <c r="AG60" i="1"/>
  <c r="AG64" i="1" s="1"/>
  <c r="AG75" i="1" s="1"/>
  <c r="AF60" i="1"/>
  <c r="AE60" i="1"/>
  <c r="AE64" i="1" s="1"/>
  <c r="AE75" i="1" s="1"/>
  <c r="AD60" i="1"/>
  <c r="AC60" i="1"/>
  <c r="AC64" i="1" s="1"/>
  <c r="AC75" i="1" s="1"/>
  <c r="AB60" i="1"/>
  <c r="AB64" i="1" s="1"/>
  <c r="AB75" i="1" s="1"/>
  <c r="AA60" i="1"/>
  <c r="Z60" i="1"/>
  <c r="Y60" i="1"/>
  <c r="Y64" i="1" s="1"/>
  <c r="Y75" i="1" s="1"/>
  <c r="X60" i="1"/>
  <c r="W60" i="1"/>
  <c r="W64" i="1" s="1"/>
  <c r="W75" i="1" s="1"/>
  <c r="V60" i="1"/>
  <c r="U60" i="1"/>
  <c r="U64" i="1" s="1"/>
  <c r="U75" i="1" s="1"/>
  <c r="T60" i="1"/>
  <c r="T64" i="1" s="1"/>
  <c r="T75" i="1" s="1"/>
  <c r="S60" i="1"/>
  <c r="R60" i="1"/>
  <c r="Q60" i="1"/>
  <c r="Q64" i="1" s="1"/>
  <c r="Q75" i="1" s="1"/>
  <c r="P60" i="1"/>
  <c r="O60" i="1"/>
  <c r="O64" i="1" s="1"/>
  <c r="O75" i="1" s="1"/>
  <c r="N60" i="1"/>
  <c r="M60" i="1"/>
  <c r="M64" i="1" s="1"/>
  <c r="M75" i="1" s="1"/>
  <c r="L60" i="1"/>
  <c r="L64" i="1" s="1"/>
  <c r="L75" i="1" s="1"/>
  <c r="K60" i="1"/>
  <c r="J60" i="1"/>
  <c r="I60" i="1"/>
  <c r="I64" i="1" s="1"/>
  <c r="I75" i="1" s="1"/>
  <c r="G59" i="1"/>
  <c r="F59" i="1"/>
  <c r="E59" i="1"/>
  <c r="D59" i="1" s="1"/>
  <c r="G58" i="1"/>
  <c r="F58" i="1"/>
  <c r="E58" i="1"/>
  <c r="D58" i="1" s="1"/>
  <c r="G57" i="1"/>
  <c r="F57" i="1"/>
  <c r="E57" i="1"/>
  <c r="D57" i="1" s="1"/>
  <c r="G56" i="1"/>
  <c r="F56" i="1"/>
  <c r="E56" i="1"/>
  <c r="D56" i="1" s="1"/>
  <c r="G55" i="1"/>
  <c r="F55" i="1"/>
  <c r="E55" i="1"/>
  <c r="D55" i="1" s="1"/>
  <c r="G54" i="1"/>
  <c r="F54" i="1"/>
  <c r="E54" i="1"/>
  <c r="D54" i="1" s="1"/>
  <c r="G53" i="1"/>
  <c r="F53" i="1"/>
  <c r="E53" i="1"/>
  <c r="D53" i="1" s="1"/>
  <c r="G52" i="1"/>
  <c r="F52" i="1"/>
  <c r="E52" i="1"/>
  <c r="D52" i="1" s="1"/>
  <c r="G51" i="1"/>
  <c r="F51" i="1"/>
  <c r="E51" i="1"/>
  <c r="D51" i="1" s="1"/>
  <c r="G50" i="1"/>
  <c r="F50" i="1"/>
  <c r="E50" i="1"/>
  <c r="D50" i="1" s="1"/>
  <c r="G49" i="1"/>
  <c r="F49" i="1"/>
  <c r="E49" i="1"/>
  <c r="D49" i="1" s="1"/>
  <c r="G48" i="1"/>
  <c r="F48" i="1"/>
  <c r="E48" i="1"/>
  <c r="D48" i="1" s="1"/>
  <c r="G47" i="1"/>
  <c r="F47" i="1"/>
  <c r="E47" i="1"/>
  <c r="D47" i="1" s="1"/>
  <c r="G46" i="1"/>
  <c r="F46" i="1"/>
  <c r="E46" i="1"/>
  <c r="D46" i="1" s="1"/>
  <c r="G45" i="1"/>
  <c r="F45" i="1"/>
  <c r="E45" i="1"/>
  <c r="D45" i="1" s="1"/>
  <c r="G44" i="1"/>
  <c r="F44" i="1"/>
  <c r="E44" i="1"/>
  <c r="D44" i="1" s="1"/>
  <c r="G43" i="1"/>
  <c r="F43" i="1"/>
  <c r="E43" i="1"/>
  <c r="D43" i="1" s="1"/>
  <c r="G42" i="1"/>
  <c r="G40" i="1" s="1"/>
  <c r="F42" i="1"/>
  <c r="E42" i="1"/>
  <c r="D42" i="1" s="1"/>
  <c r="F41" i="1"/>
  <c r="D41" i="1" s="1"/>
  <c r="E41" i="1"/>
  <c r="G39" i="1"/>
  <c r="F39" i="1"/>
  <c r="E39" i="1"/>
  <c r="D39" i="1" s="1"/>
  <c r="G38" i="1"/>
  <c r="F38" i="1"/>
  <c r="E38" i="1"/>
  <c r="D38" i="1" s="1"/>
  <c r="G37" i="1"/>
  <c r="F37" i="1"/>
  <c r="E37" i="1"/>
  <c r="D37" i="1" s="1"/>
  <c r="G36" i="1"/>
  <c r="F36" i="1"/>
  <c r="E36" i="1"/>
  <c r="D36" i="1" s="1"/>
  <c r="G35" i="1"/>
  <c r="F35" i="1"/>
  <c r="E35" i="1"/>
  <c r="D35" i="1" s="1"/>
  <c r="G34" i="1"/>
  <c r="F34" i="1"/>
  <c r="E34" i="1"/>
  <c r="D34" i="1" s="1"/>
  <c r="G33" i="1"/>
  <c r="F33" i="1"/>
  <c r="E33" i="1"/>
  <c r="D33" i="1" s="1"/>
  <c r="G32" i="1"/>
  <c r="F32" i="1"/>
  <c r="E32" i="1"/>
  <c r="D32" i="1" s="1"/>
  <c r="G31" i="1"/>
  <c r="F31" i="1"/>
  <c r="E31" i="1"/>
  <c r="D31" i="1" s="1"/>
  <c r="G30" i="1"/>
  <c r="F30" i="1"/>
  <c r="E30" i="1"/>
  <c r="D30" i="1" s="1"/>
  <c r="G29" i="1"/>
  <c r="F29" i="1"/>
  <c r="E29" i="1"/>
  <c r="D29" i="1" s="1"/>
  <c r="G28" i="1"/>
  <c r="G26" i="1" s="1"/>
  <c r="F28" i="1"/>
  <c r="E28" i="1"/>
  <c r="D28" i="1" s="1"/>
  <c r="G27" i="1"/>
  <c r="F27" i="1"/>
  <c r="E27" i="1"/>
  <c r="D27" i="1" s="1"/>
  <c r="E25" i="1"/>
  <c r="D25" i="1"/>
  <c r="G24" i="1"/>
  <c r="F24" i="1"/>
  <c r="E24" i="1"/>
  <c r="D24" i="1"/>
  <c r="G23" i="1"/>
  <c r="F23" i="1"/>
  <c r="D23" i="1" s="1"/>
  <c r="E23" i="1"/>
  <c r="G22" i="1"/>
  <c r="F22" i="1"/>
  <c r="E22" i="1"/>
  <c r="D22" i="1"/>
  <c r="G21" i="1"/>
  <c r="F21" i="1"/>
  <c r="D21" i="1" s="1"/>
  <c r="E21" i="1"/>
  <c r="F20" i="1"/>
  <c r="E20" i="1"/>
  <c r="D20" i="1"/>
  <c r="G19" i="1"/>
  <c r="F19" i="1"/>
  <c r="E19" i="1"/>
  <c r="D19" i="1" s="1"/>
  <c r="G18" i="1"/>
  <c r="F18" i="1"/>
  <c r="E18" i="1"/>
  <c r="D18" i="1"/>
  <c r="G17" i="1"/>
  <c r="F17" i="1"/>
  <c r="E17" i="1"/>
  <c r="D17" i="1" s="1"/>
  <c r="G16" i="1"/>
  <c r="G15" i="1" s="1"/>
  <c r="F16" i="1"/>
  <c r="E16" i="1"/>
  <c r="D16" i="1"/>
  <c r="G14" i="1"/>
  <c r="F14" i="1"/>
  <c r="D14" i="1" s="1"/>
  <c r="E14" i="1"/>
  <c r="G13" i="1"/>
  <c r="F13" i="1"/>
  <c r="E13" i="1"/>
  <c r="D13" i="1"/>
  <c r="G12" i="1"/>
  <c r="F12" i="1"/>
  <c r="D12" i="1" s="1"/>
  <c r="E12" i="1"/>
  <c r="G11" i="1"/>
  <c r="F11" i="1"/>
  <c r="E11" i="1"/>
  <c r="D11" i="1"/>
  <c r="G10" i="1"/>
  <c r="F10" i="1"/>
  <c r="D10" i="1" s="1"/>
  <c r="E10" i="1"/>
  <c r="G9" i="1"/>
  <c r="F9" i="1"/>
  <c r="F64" i="1" s="1"/>
  <c r="F76" i="1" s="1"/>
  <c r="E9" i="1"/>
  <c r="D9" i="1"/>
  <c r="G8" i="1"/>
  <c r="D75" i="1" l="1"/>
  <c r="D64" i="1"/>
  <c r="D76" i="1" s="1"/>
  <c r="F78" i="1" s="1"/>
  <c r="G64" i="1"/>
  <c r="G76" i="1" s="1"/>
  <c r="E64" i="1"/>
  <c r="E75" i="1"/>
  <c r="G60" i="1"/>
  <c r="E76" i="1" l="1"/>
  <c r="E78" i="1" s="1"/>
  <c r="D78" i="1" s="1"/>
</calcChain>
</file>

<file path=xl/sharedStrings.xml><?xml version="1.0" encoding="utf-8"?>
<sst xmlns="http://schemas.openxmlformats.org/spreadsheetml/2006/main" count="236" uniqueCount="101">
  <si>
    <t>Agrár- és üzleti digitalizáció BSc</t>
  </si>
  <si>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</si>
  <si>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</si>
  <si>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</si>
  <si>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</si>
  <si>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</si>
  <si>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</si>
  <si>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</si>
  <si>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</si>
  <si>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</si>
  <si>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</si>
  <si>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</si>
  <si>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IV.</t>
  </si>
  <si>
    <t>Csop</t>
  </si>
  <si>
    <t>Ssz</t>
  </si>
  <si>
    <t>E</t>
  </si>
  <si>
    <t>GY</t>
  </si>
  <si>
    <t>V</t>
  </si>
  <si>
    <t>Kredit</t>
  </si>
  <si>
    <t>Gazdaságtudományi alapismeretek</t>
  </si>
  <si>
    <t>(25-35) kredit</t>
  </si>
  <si>
    <t>A</t>
  </si>
  <si>
    <t>Gazdaságmatematika</t>
  </si>
  <si>
    <t>G</t>
  </si>
  <si>
    <t>Informatika</t>
  </si>
  <si>
    <t>Közgazdaságtan</t>
  </si>
  <si>
    <t>K</t>
  </si>
  <si>
    <t>Statisztika</t>
  </si>
  <si>
    <t>Gazdasági jog</t>
  </si>
  <si>
    <t>Közigazgatási alapismeretek</t>
  </si>
  <si>
    <t>Agrártechnológiai és agrár-természettudományi alapismeretek</t>
  </si>
  <si>
    <t>(20-30) kredit</t>
  </si>
  <si>
    <t>B</t>
  </si>
  <si>
    <t>Növénytermesztés természettudományi alapjai (növényélettan, növénytan)</t>
  </si>
  <si>
    <t>Álattaenyésztés természettudományi alapjai  (álattan és állatélettan)</t>
  </si>
  <si>
    <t>Agrártermelés természettudományi alapjai (agrokémia)</t>
  </si>
  <si>
    <t>Agrártermelés természettudományi alapjai (talajtan)</t>
  </si>
  <si>
    <t>Mezőgazdasági műszaki ismeretek</t>
  </si>
  <si>
    <t>Kertészeti alapismeretek</t>
  </si>
  <si>
    <t>Növénytermesztés</t>
  </si>
  <si>
    <t>Állattenyésztés</t>
  </si>
  <si>
    <t>Élelmiszerlánc-biztonsági alapismeretek</t>
  </si>
  <si>
    <t>Víz és környezetgazdálkodás</t>
  </si>
  <si>
    <t>Agrárgazdasági és vállalkozási alapismeretek</t>
  </si>
  <si>
    <t>(35-45) kredit</t>
  </si>
  <si>
    <t>C</t>
  </si>
  <si>
    <t>Pénzügyi alapismeretek</t>
  </si>
  <si>
    <t>Számvitel alapjai</t>
  </si>
  <si>
    <t>Agrár- és vidékgazdaságtan</t>
  </si>
  <si>
    <t>Üzemtan I</t>
  </si>
  <si>
    <t>Üzemtan II</t>
  </si>
  <si>
    <t>Üzemtan I.</t>
  </si>
  <si>
    <t>Üzleti tervezés és elemzés</t>
  </si>
  <si>
    <t>Marketing</t>
  </si>
  <si>
    <t>Agrárkereskedelmi ismeretek</t>
  </si>
  <si>
    <t>Digitális kommunikáció az üzleti folyamatokban</t>
  </si>
  <si>
    <t xml:space="preserve">Üzleti logisztika menedzsment </t>
  </si>
  <si>
    <t>Regionális gazdaságtan és vidékpolitika</t>
  </si>
  <si>
    <t>Vidékfejlesztés</t>
  </si>
  <si>
    <t>Emberi erőforrás menedzsment</t>
  </si>
  <si>
    <t>Agrárinformatikai és üzleti digitalizáció szakmai ismeretek</t>
  </si>
  <si>
    <t>(60-70) kredit</t>
  </si>
  <si>
    <t>D</t>
  </si>
  <si>
    <t>Agrárinformatikai ismeretek</t>
  </si>
  <si>
    <t>Adatfeldolgozás és vizualizáció</t>
  </si>
  <si>
    <t>Agrár adatbázisrendszerek</t>
  </si>
  <si>
    <t>Agrár menedzsment rendszerek</t>
  </si>
  <si>
    <t>Mezőgazdasági telepirányítási rendszerek</t>
  </si>
  <si>
    <t>Ellátásilánc-menedzsment alapjai</t>
  </si>
  <si>
    <t>Minőségbiztosítás</t>
  </si>
  <si>
    <t>Projektmenedzsment</t>
  </si>
  <si>
    <t>Élelmiszerbiztonság informatikai támogatásának infokommunikációs eszközei</t>
  </si>
  <si>
    <t>Ágazati információs rendszerek</t>
  </si>
  <si>
    <t>Szakigazgatási rendszerek</t>
  </si>
  <si>
    <t>Ellátási lánc és értékteremtő folyamatok menedzsmentje</t>
  </si>
  <si>
    <t>Okos (smart) mezőgazdaság</t>
  </si>
  <si>
    <t>Speciális szakágazati információs rendszerek</t>
  </si>
  <si>
    <t xml:space="preserve">Integrált vállalatirányítási rendszerek </t>
  </si>
  <si>
    <t>Környezeti monitoring és informatikai háttere</t>
  </si>
  <si>
    <t>Térinformatika és távérzékelés</t>
  </si>
  <si>
    <t>Preciziós mezőgazdaság</t>
  </si>
  <si>
    <t>Szakmai elméleti képzéshez kapcsolódó gyakorlat</t>
  </si>
  <si>
    <t>Törzsanyag összesen</t>
  </si>
  <si>
    <t>Szaknyelv I</t>
  </si>
  <si>
    <t>Szaknyelv II</t>
  </si>
  <si>
    <t>Sz</t>
  </si>
  <si>
    <t>Összesen</t>
  </si>
  <si>
    <t>F</t>
  </si>
  <si>
    <t>Kritériumfeltételek ***</t>
  </si>
  <si>
    <t>szabadon választható 1. tárgy</t>
  </si>
  <si>
    <t>szabadon választható 2. tárgy</t>
  </si>
  <si>
    <t>szabadon választható 3. tárgy</t>
  </si>
  <si>
    <t>Szakdolgozat I.</t>
  </si>
  <si>
    <t>Szakdolgozat II.</t>
  </si>
  <si>
    <t>Szakdolgozat III.</t>
  </si>
  <si>
    <t>Szakmai gyakorlat</t>
  </si>
  <si>
    <t>Matematika kritériumtantárgy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</si>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</sst>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1" fillId="0" borderId="5" xfId="0" applyFont="1" applyBorder="1"/>
    <xf numFmtId="0" fontId="1" fillId="0" borderId="6" xfId="0" applyFont="1" applyBorder="1"/>
    <xf numFmtId="0" fontId="4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7" fillId="0" borderId="4" xfId="0" applyFont="1" applyBorder="1"/>
    <xf numFmtId="0" fontId="6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7" xfId="0" applyFont="1" applyBorder="1"/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6" fillId="0" borderId="4" xfId="1" applyFont="1" applyBorder="1"/>
    <xf numFmtId="0" fontId="5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wrapText="1"/>
    </xf>
    <xf numFmtId="0" fontId="4" fillId="0" borderId="4" xfId="1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/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tabSelected="1" workbookViewId="0">
      <selection activeCell="C1" sqref="C1:H1"/>
    </sheetView>
  </sheetViews>
  <sheetFormatPr defaultColWidth="8.85546875" defaultRowHeight="12.75" x14ac:dyDescent="0.2"/>
  <cols>
    <col min="1" max="1" width="5.28515625" style="3" bestFit="1" customWidth="1"/>
    <col min="2" max="2" width="4.28515625" style="3" bestFit="1" customWidth="1"/>
    <col min="3" max="3" width="51.28515625" style="3" bestFit="1" customWidth="1"/>
    <col min="4" max="4" width="6.7109375" style="3" customWidth="1"/>
    <col min="5" max="5" width="6.28515625" style="3" customWidth="1"/>
    <col min="6" max="6" width="6.7109375" style="3" customWidth="1"/>
    <col min="7" max="7" width="6.28515625" style="3" customWidth="1"/>
    <col min="8" max="8" width="16.140625" style="3" customWidth="1"/>
    <col min="9" max="9" width="7.28515625" style="3" customWidth="1"/>
    <col min="10" max="10" width="3.85546875" style="3" customWidth="1"/>
    <col min="11" max="11" width="3.28515625" style="3" customWidth="1"/>
    <col min="12" max="12" width="5.140625" style="3" customWidth="1"/>
    <col min="13" max="14" width="3.85546875" style="3" customWidth="1"/>
    <col min="15" max="15" width="4.140625" style="3" customWidth="1"/>
    <col min="16" max="16" width="4.7109375" style="3" customWidth="1"/>
    <col min="17" max="18" width="3.85546875" style="3" customWidth="1"/>
    <col min="19" max="19" width="4" style="3" customWidth="1"/>
    <col min="20" max="20" width="5.140625" style="3" customWidth="1"/>
    <col min="21" max="22" width="3.85546875" style="3" customWidth="1"/>
    <col min="23" max="23" width="4.140625" style="3" customWidth="1"/>
    <col min="24" max="24" width="5.140625" style="3" customWidth="1"/>
    <col min="25" max="26" width="3.85546875" style="3" customWidth="1"/>
    <col min="27" max="27" width="4" style="3" customWidth="1"/>
    <col min="28" max="28" width="5.140625" style="3" customWidth="1"/>
    <col min="29" max="31" width="3.85546875" style="3" customWidth="1"/>
    <col min="32" max="32" width="5.140625" style="3" customWidth="1"/>
    <col min="33" max="33" width="2.7109375" style="3" customWidth="1"/>
    <col min="34" max="34" width="3.85546875" style="3" customWidth="1"/>
    <col min="35" max="35" width="4" style="3" customWidth="1"/>
    <col min="36" max="36" width="5.140625" style="3" bestFit="1" customWidth="1"/>
    <col min="37" max="16384" width="8.85546875" style="3"/>
  </cols>
  <sheetData>
    <row r="1" spans="1:36" ht="15.75" x14ac:dyDescent="0.25">
      <c r="A1" s="1"/>
      <c r="B1" s="1"/>
      <c r="C1" s="2" t="s">
        <v>0</v>
      </c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2.75" customHeight="1" x14ac:dyDescent="0.2">
      <c r="A2" s="4"/>
      <c r="B2" s="5"/>
      <c r="C2" s="6" t="s">
        <v>1</v>
      </c>
      <c r="D2" s="6" t="s">
        <v>2</v>
      </c>
      <c r="E2" s="7"/>
      <c r="F2" s="7"/>
      <c r="G2" s="7"/>
      <c r="H2" s="7" t="s">
        <v>3</v>
      </c>
      <c r="I2" s="8" t="s">
        <v>4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x14ac:dyDescent="0.2">
      <c r="A3" s="9"/>
      <c r="B3" s="10"/>
      <c r="C3" s="6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12.75" customHeight="1" x14ac:dyDescent="0.2">
      <c r="A4" s="9"/>
      <c r="B4" s="10"/>
      <c r="C4" s="6"/>
      <c r="D4" s="11" t="s">
        <v>5</v>
      </c>
      <c r="E4" s="11" t="s">
        <v>6</v>
      </c>
      <c r="F4" s="11" t="s">
        <v>7</v>
      </c>
      <c r="G4" s="12" t="s">
        <v>8</v>
      </c>
      <c r="H4" s="7"/>
      <c r="I4" s="6" t="s">
        <v>9</v>
      </c>
      <c r="J4" s="6"/>
      <c r="K4" s="6"/>
      <c r="L4" s="6"/>
      <c r="M4" s="6"/>
      <c r="N4" s="6"/>
      <c r="O4" s="6"/>
      <c r="P4" s="6"/>
      <c r="Q4" s="6" t="s">
        <v>10</v>
      </c>
      <c r="R4" s="6"/>
      <c r="S4" s="6"/>
      <c r="T4" s="6"/>
      <c r="U4" s="6"/>
      <c r="V4" s="6"/>
      <c r="W4" s="6"/>
      <c r="X4" s="6"/>
      <c r="Y4" s="6" t="s">
        <v>11</v>
      </c>
      <c r="Z4" s="6"/>
      <c r="AA4" s="6"/>
      <c r="AB4" s="6"/>
      <c r="AC4" s="6"/>
      <c r="AD4" s="6"/>
      <c r="AE4" s="6"/>
      <c r="AF4" s="6"/>
      <c r="AG4" s="6" t="s">
        <v>12</v>
      </c>
      <c r="AH4" s="6"/>
      <c r="AI4" s="6"/>
      <c r="AJ4" s="6"/>
    </row>
    <row r="5" spans="1:36" x14ac:dyDescent="0.2">
      <c r="A5" s="9"/>
      <c r="B5" s="10"/>
      <c r="C5" s="6"/>
      <c r="D5" s="11"/>
      <c r="E5" s="11"/>
      <c r="F5" s="11"/>
      <c r="G5" s="12"/>
      <c r="H5" s="7"/>
      <c r="I5" s="6">
        <v>1</v>
      </c>
      <c r="J5" s="6"/>
      <c r="K5" s="6"/>
      <c r="L5" s="6"/>
      <c r="M5" s="6">
        <v>2</v>
      </c>
      <c r="N5" s="6"/>
      <c r="O5" s="6"/>
      <c r="P5" s="6"/>
      <c r="Q5" s="6">
        <v>3</v>
      </c>
      <c r="R5" s="6"/>
      <c r="S5" s="6"/>
      <c r="T5" s="6"/>
      <c r="U5" s="6">
        <v>4</v>
      </c>
      <c r="V5" s="6"/>
      <c r="W5" s="6"/>
      <c r="X5" s="6"/>
      <c r="Y5" s="6">
        <v>5</v>
      </c>
      <c r="Z5" s="6"/>
      <c r="AA5" s="6"/>
      <c r="AB5" s="6"/>
      <c r="AC5" s="6">
        <v>6</v>
      </c>
      <c r="AD5" s="6"/>
      <c r="AE5" s="6"/>
      <c r="AF5" s="6"/>
      <c r="AG5" s="6">
        <v>7</v>
      </c>
      <c r="AH5" s="6"/>
      <c r="AI5" s="6"/>
      <c r="AJ5" s="6"/>
    </row>
    <row r="6" spans="1:36" x14ac:dyDescent="0.2">
      <c r="A6" s="9"/>
      <c r="B6" s="10"/>
      <c r="C6" s="6"/>
      <c r="D6" s="11"/>
      <c r="E6" s="11"/>
      <c r="F6" s="11"/>
      <c r="G6" s="12"/>
      <c r="H6" s="7"/>
      <c r="I6" s="6">
        <v>15</v>
      </c>
      <c r="J6" s="6"/>
      <c r="K6" s="6"/>
      <c r="L6" s="6"/>
      <c r="M6" s="6">
        <v>15</v>
      </c>
      <c r="N6" s="6"/>
      <c r="O6" s="6"/>
      <c r="P6" s="6"/>
      <c r="Q6" s="6">
        <v>15</v>
      </c>
      <c r="R6" s="6"/>
      <c r="S6" s="6"/>
      <c r="T6" s="6"/>
      <c r="U6" s="6">
        <v>15</v>
      </c>
      <c r="V6" s="6"/>
      <c r="W6" s="6"/>
      <c r="X6" s="6"/>
      <c r="Y6" s="6">
        <v>15</v>
      </c>
      <c r="Z6" s="6"/>
      <c r="AA6" s="6"/>
      <c r="AB6" s="6"/>
      <c r="AC6" s="6">
        <v>15</v>
      </c>
      <c r="AD6" s="6"/>
      <c r="AE6" s="6"/>
      <c r="AF6" s="6"/>
      <c r="AG6" s="6">
        <v>15</v>
      </c>
      <c r="AH6" s="6"/>
      <c r="AI6" s="6"/>
      <c r="AJ6" s="6"/>
    </row>
    <row r="7" spans="1:36" ht="27" customHeight="1" x14ac:dyDescent="0.2">
      <c r="A7" s="9" t="s">
        <v>13</v>
      </c>
      <c r="B7" s="10" t="s">
        <v>14</v>
      </c>
      <c r="C7" s="6"/>
      <c r="D7" s="11"/>
      <c r="E7" s="11"/>
      <c r="F7" s="11"/>
      <c r="G7" s="12"/>
      <c r="H7" s="7"/>
      <c r="I7" s="13" t="s">
        <v>15</v>
      </c>
      <c r="J7" s="13" t="s">
        <v>16</v>
      </c>
      <c r="K7" s="13" t="s">
        <v>17</v>
      </c>
      <c r="L7" s="13" t="s">
        <v>18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15</v>
      </c>
      <c r="R7" s="13" t="s">
        <v>16</v>
      </c>
      <c r="S7" s="13" t="s">
        <v>17</v>
      </c>
      <c r="T7" s="13" t="s">
        <v>18</v>
      </c>
      <c r="U7" s="13" t="s">
        <v>15</v>
      </c>
      <c r="V7" s="13" t="s">
        <v>16</v>
      </c>
      <c r="W7" s="13" t="s">
        <v>17</v>
      </c>
      <c r="X7" s="13" t="s">
        <v>18</v>
      </c>
      <c r="Y7" s="13" t="s">
        <v>15</v>
      </c>
      <c r="Z7" s="13" t="s">
        <v>16</v>
      </c>
      <c r="AA7" s="13" t="s">
        <v>17</v>
      </c>
      <c r="AB7" s="13" t="s">
        <v>18</v>
      </c>
      <c r="AC7" s="13" t="s">
        <v>15</v>
      </c>
      <c r="AD7" s="13" t="s">
        <v>16</v>
      </c>
      <c r="AE7" s="13" t="s">
        <v>17</v>
      </c>
      <c r="AF7" s="13" t="s">
        <v>18</v>
      </c>
      <c r="AG7" s="13" t="s">
        <v>15</v>
      </c>
      <c r="AH7" s="13" t="s">
        <v>16</v>
      </c>
      <c r="AI7" s="13" t="s">
        <v>17</v>
      </c>
      <c r="AJ7" s="13" t="s">
        <v>18</v>
      </c>
    </row>
    <row r="8" spans="1:36" x14ac:dyDescent="0.2">
      <c r="A8" s="14" t="s">
        <v>19</v>
      </c>
      <c r="B8" s="15"/>
      <c r="C8" s="15"/>
      <c r="D8" s="15"/>
      <c r="E8" s="15"/>
      <c r="F8" s="16"/>
      <c r="G8" s="17">
        <f>SUM(G9:G14)</f>
        <v>25</v>
      </c>
      <c r="H8" s="18" t="s">
        <v>20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36" ht="12.75" customHeight="1" x14ac:dyDescent="0.2">
      <c r="A9" s="20" t="s">
        <v>21</v>
      </c>
      <c r="B9" s="20">
        <v>1</v>
      </c>
      <c r="C9" s="20" t="s">
        <v>22</v>
      </c>
      <c r="D9" s="13">
        <f t="shared" ref="D9:D30" si="0">E9+F9</f>
        <v>60</v>
      </c>
      <c r="E9" s="13">
        <f>(I9+M9+Q9+U9+Y9+AC9)*15</f>
        <v>30</v>
      </c>
      <c r="F9" s="13">
        <f t="shared" ref="E9:F24" si="1">(J9+N9+R9+V9+Z9+AD9)*15</f>
        <v>30</v>
      </c>
      <c r="G9" s="17">
        <f t="shared" ref="G9:G14" si="2">+L9+P9+T9+X9+AB9+AF9+AJ9</f>
        <v>4</v>
      </c>
      <c r="H9" s="13"/>
      <c r="I9" s="19">
        <v>2</v>
      </c>
      <c r="J9" s="19">
        <v>2</v>
      </c>
      <c r="K9" s="19" t="s">
        <v>23</v>
      </c>
      <c r="L9" s="19">
        <v>4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3"/>
      <c r="AC9" s="13"/>
      <c r="AD9" s="13"/>
      <c r="AE9" s="13"/>
      <c r="AF9" s="13"/>
      <c r="AG9" s="13"/>
      <c r="AH9" s="13"/>
      <c r="AI9" s="13"/>
      <c r="AJ9" s="13"/>
    </row>
    <row r="10" spans="1:36" ht="12.75" customHeight="1" x14ac:dyDescent="0.2">
      <c r="A10" s="20" t="s">
        <v>21</v>
      </c>
      <c r="B10" s="20">
        <v>2</v>
      </c>
      <c r="C10" s="20" t="s">
        <v>24</v>
      </c>
      <c r="D10" s="13">
        <f t="shared" si="0"/>
        <v>45</v>
      </c>
      <c r="E10" s="13">
        <f>(I10+M10+Q10+U10+Y10+AC10)*15</f>
        <v>15</v>
      </c>
      <c r="F10" s="13">
        <f>(J10+N10+R10+V10+Z10+AD10)*15</f>
        <v>30</v>
      </c>
      <c r="G10" s="17">
        <f t="shared" si="2"/>
        <v>5</v>
      </c>
      <c r="H10" s="13"/>
      <c r="I10" s="13"/>
      <c r="J10" s="13"/>
      <c r="K10" s="13"/>
      <c r="L10" s="13"/>
      <c r="M10" s="13">
        <v>1</v>
      </c>
      <c r="N10" s="13">
        <v>2</v>
      </c>
      <c r="O10" s="13" t="s">
        <v>23</v>
      </c>
      <c r="P10" s="13">
        <v>5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ht="12.75" customHeight="1" x14ac:dyDescent="0.2">
      <c r="A11" s="20" t="s">
        <v>21</v>
      </c>
      <c r="B11" s="20">
        <v>3</v>
      </c>
      <c r="C11" s="20" t="s">
        <v>25</v>
      </c>
      <c r="D11" s="13">
        <f t="shared" si="0"/>
        <v>60</v>
      </c>
      <c r="E11" s="13">
        <f t="shared" si="1"/>
        <v>30</v>
      </c>
      <c r="F11" s="13">
        <f t="shared" si="1"/>
        <v>30</v>
      </c>
      <c r="G11" s="17">
        <f t="shared" si="2"/>
        <v>5</v>
      </c>
      <c r="H11" s="13"/>
      <c r="I11" s="19">
        <v>2</v>
      </c>
      <c r="J11" s="19">
        <v>2</v>
      </c>
      <c r="K11" s="19" t="s">
        <v>26</v>
      </c>
      <c r="L11" s="19">
        <v>5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2.75" customHeight="1" x14ac:dyDescent="0.2">
      <c r="A12" s="20" t="s">
        <v>21</v>
      </c>
      <c r="B12" s="20">
        <v>4</v>
      </c>
      <c r="C12" s="20" t="s">
        <v>27</v>
      </c>
      <c r="D12" s="13">
        <f t="shared" si="0"/>
        <v>60</v>
      </c>
      <c r="E12" s="13">
        <f t="shared" si="1"/>
        <v>30</v>
      </c>
      <c r="F12" s="13">
        <f t="shared" si="1"/>
        <v>30</v>
      </c>
      <c r="G12" s="17">
        <f t="shared" si="2"/>
        <v>5</v>
      </c>
      <c r="H12" s="21" t="s">
        <v>22</v>
      </c>
      <c r="I12" s="19"/>
      <c r="J12" s="19"/>
      <c r="K12" s="19"/>
      <c r="L12" s="19"/>
      <c r="M12" s="19">
        <v>2</v>
      </c>
      <c r="N12" s="19">
        <v>2</v>
      </c>
      <c r="O12" s="19" t="s">
        <v>23</v>
      </c>
      <c r="P12" s="19">
        <v>5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ht="12.75" customHeight="1" x14ac:dyDescent="0.25">
      <c r="A13" s="20" t="s">
        <v>21</v>
      </c>
      <c r="B13" s="20">
        <v>5</v>
      </c>
      <c r="C13" s="20" t="s">
        <v>28</v>
      </c>
      <c r="D13" s="13">
        <f t="shared" si="0"/>
        <v>30</v>
      </c>
      <c r="E13" s="13">
        <f t="shared" si="1"/>
        <v>30</v>
      </c>
      <c r="F13" s="13">
        <f t="shared" si="1"/>
        <v>0</v>
      </c>
      <c r="G13" s="17">
        <f t="shared" si="2"/>
        <v>3</v>
      </c>
      <c r="H13" s="22"/>
      <c r="I13" s="13"/>
      <c r="J13" s="13"/>
      <c r="K13" s="13"/>
      <c r="L13" s="13"/>
      <c r="M13" s="13">
        <v>2</v>
      </c>
      <c r="N13" s="13">
        <v>0</v>
      </c>
      <c r="O13" s="13" t="s">
        <v>26</v>
      </c>
      <c r="P13" s="13">
        <v>3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12.75" customHeight="1" x14ac:dyDescent="0.2">
      <c r="A14" s="20" t="s">
        <v>21</v>
      </c>
      <c r="B14" s="20">
        <v>6</v>
      </c>
      <c r="C14" s="20" t="s">
        <v>29</v>
      </c>
      <c r="D14" s="13">
        <f t="shared" si="0"/>
        <v>45</v>
      </c>
      <c r="E14" s="13">
        <f t="shared" si="1"/>
        <v>45</v>
      </c>
      <c r="F14" s="13">
        <f t="shared" si="1"/>
        <v>0</v>
      </c>
      <c r="G14" s="17">
        <f t="shared" si="2"/>
        <v>3</v>
      </c>
      <c r="H14" s="20"/>
      <c r="I14" s="13"/>
      <c r="J14" s="13"/>
      <c r="K14" s="13"/>
      <c r="L14" s="13"/>
      <c r="M14" s="13">
        <v>3</v>
      </c>
      <c r="N14" s="13">
        <v>0</v>
      </c>
      <c r="O14" s="13" t="s">
        <v>26</v>
      </c>
      <c r="P14" s="13">
        <v>3</v>
      </c>
      <c r="Q14" s="13"/>
      <c r="R14" s="13"/>
      <c r="S14" s="13"/>
      <c r="T14" s="13"/>
      <c r="U14" s="1"/>
      <c r="V14" s="1"/>
      <c r="W14" s="1"/>
      <c r="X14" s="1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1:36" ht="12.75" customHeight="1" x14ac:dyDescent="0.2">
      <c r="A15" s="14" t="s">
        <v>30</v>
      </c>
      <c r="B15" s="15"/>
      <c r="C15" s="15"/>
      <c r="D15" s="15"/>
      <c r="E15" s="15"/>
      <c r="F15" s="16"/>
      <c r="G15" s="17">
        <f>SUM(G16:G25)</f>
        <v>27</v>
      </c>
      <c r="H15" s="18" t="s">
        <v>31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ht="12.75" customHeight="1" x14ac:dyDescent="0.2">
      <c r="A16" s="20" t="s">
        <v>32</v>
      </c>
      <c r="B16" s="20">
        <v>7</v>
      </c>
      <c r="C16" s="23" t="s">
        <v>33</v>
      </c>
      <c r="D16" s="13">
        <f t="shared" si="0"/>
        <v>45</v>
      </c>
      <c r="E16" s="13">
        <f t="shared" si="1"/>
        <v>30</v>
      </c>
      <c r="F16" s="13">
        <f t="shared" si="1"/>
        <v>15</v>
      </c>
      <c r="G16" s="17">
        <f t="shared" ref="G16:G35" si="3">+L16+P16+T16+X16+AB16+AF16+AJ16</f>
        <v>3</v>
      </c>
      <c r="H16" s="24"/>
      <c r="I16" s="13">
        <v>2</v>
      </c>
      <c r="J16" s="13">
        <v>1</v>
      </c>
      <c r="K16" s="13" t="s">
        <v>23</v>
      </c>
      <c r="L16" s="13">
        <v>3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1:36" ht="12.75" customHeight="1" x14ac:dyDescent="0.2">
      <c r="A17" s="20" t="s">
        <v>32</v>
      </c>
      <c r="B17" s="20">
        <v>8</v>
      </c>
      <c r="C17" s="23" t="s">
        <v>34</v>
      </c>
      <c r="D17" s="13">
        <f t="shared" si="0"/>
        <v>45</v>
      </c>
      <c r="E17" s="13">
        <f t="shared" si="1"/>
        <v>30</v>
      </c>
      <c r="F17" s="13">
        <f t="shared" si="1"/>
        <v>15</v>
      </c>
      <c r="G17" s="17">
        <f t="shared" si="3"/>
        <v>3</v>
      </c>
      <c r="H17" s="24"/>
      <c r="I17" s="17">
        <v>2</v>
      </c>
      <c r="J17" s="17">
        <v>1</v>
      </c>
      <c r="K17" s="17" t="s">
        <v>26</v>
      </c>
      <c r="L17" s="17">
        <v>3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</row>
    <row r="18" spans="1:36" ht="12.75" customHeight="1" x14ac:dyDescent="0.2">
      <c r="A18" s="20" t="s">
        <v>32</v>
      </c>
      <c r="B18" s="20">
        <v>9</v>
      </c>
      <c r="C18" s="25" t="s">
        <v>35</v>
      </c>
      <c r="D18" s="17">
        <f>E18+F18</f>
        <v>30</v>
      </c>
      <c r="E18" s="17">
        <f>(I18+M18+Q18+U18+Y18+AC18)*15</f>
        <v>15</v>
      </c>
      <c r="F18" s="17">
        <f>(J18+N18+R18+V18+Z18+AD18)*15</f>
        <v>15</v>
      </c>
      <c r="G18" s="17">
        <f t="shared" si="3"/>
        <v>2</v>
      </c>
      <c r="H18" s="24"/>
      <c r="I18" s="13"/>
      <c r="J18" s="13"/>
      <c r="K18" s="13"/>
      <c r="L18" s="13"/>
      <c r="M18" s="17">
        <v>1</v>
      </c>
      <c r="N18" s="17">
        <v>1</v>
      </c>
      <c r="O18" s="17" t="s">
        <v>23</v>
      </c>
      <c r="P18" s="17">
        <v>2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ht="12.75" customHeight="1" x14ac:dyDescent="0.2">
      <c r="A19" s="20" t="s">
        <v>32</v>
      </c>
      <c r="B19" s="20">
        <v>10</v>
      </c>
      <c r="C19" s="25" t="s">
        <v>36</v>
      </c>
      <c r="D19" s="17">
        <f>E19+F19</f>
        <v>30</v>
      </c>
      <c r="E19" s="17">
        <f>(I19+M19+Q19+U19+Y19+AC19)*15</f>
        <v>15</v>
      </c>
      <c r="F19" s="17">
        <f>(J19+N19+R19+V19+Z19+AD19)*15</f>
        <v>15</v>
      </c>
      <c r="G19" s="17">
        <f t="shared" si="3"/>
        <v>2</v>
      </c>
      <c r="H19" s="24"/>
      <c r="I19" s="13"/>
      <c r="J19" s="13"/>
      <c r="K19" s="13"/>
      <c r="L19" s="13"/>
      <c r="M19" s="17">
        <v>1</v>
      </c>
      <c r="N19" s="17">
        <v>1</v>
      </c>
      <c r="O19" s="17" t="s">
        <v>23</v>
      </c>
      <c r="P19" s="17">
        <v>2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</row>
    <row r="20" spans="1:36" ht="12.75" customHeight="1" x14ac:dyDescent="0.2">
      <c r="A20" s="20" t="s">
        <v>32</v>
      </c>
      <c r="B20" s="20">
        <v>11</v>
      </c>
      <c r="C20" s="20" t="s">
        <v>37</v>
      </c>
      <c r="D20" s="13">
        <f t="shared" si="0"/>
        <v>60</v>
      </c>
      <c r="E20" s="13">
        <f t="shared" si="1"/>
        <v>30</v>
      </c>
      <c r="F20" s="13">
        <f t="shared" si="1"/>
        <v>30</v>
      </c>
      <c r="G20" s="17">
        <v>3</v>
      </c>
      <c r="H20" s="26"/>
      <c r="I20" s="13">
        <v>2</v>
      </c>
      <c r="J20" s="13">
        <v>2</v>
      </c>
      <c r="K20" s="13" t="s">
        <v>23</v>
      </c>
      <c r="L20" s="13">
        <v>3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</row>
    <row r="21" spans="1:36" x14ac:dyDescent="0.2">
      <c r="A21" s="20" t="s">
        <v>32</v>
      </c>
      <c r="B21" s="20">
        <v>12</v>
      </c>
      <c r="C21" s="20" t="s">
        <v>38</v>
      </c>
      <c r="D21" s="13">
        <f t="shared" si="0"/>
        <v>45</v>
      </c>
      <c r="E21" s="13">
        <f t="shared" si="1"/>
        <v>30</v>
      </c>
      <c r="F21" s="13">
        <f t="shared" si="1"/>
        <v>15</v>
      </c>
      <c r="G21" s="17">
        <f t="shared" si="3"/>
        <v>3</v>
      </c>
      <c r="H21" s="24"/>
      <c r="I21" s="13"/>
      <c r="J21" s="13"/>
      <c r="K21" s="13"/>
      <c r="L21" s="13"/>
      <c r="M21" s="13">
        <v>2</v>
      </c>
      <c r="N21" s="13">
        <v>1</v>
      </c>
      <c r="O21" s="13" t="s">
        <v>26</v>
      </c>
      <c r="P21" s="13">
        <v>3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</row>
    <row r="22" spans="1:36" ht="12.75" customHeight="1" x14ac:dyDescent="0.2">
      <c r="A22" s="20" t="s">
        <v>32</v>
      </c>
      <c r="B22" s="20">
        <v>13</v>
      </c>
      <c r="C22" s="20" t="s">
        <v>39</v>
      </c>
      <c r="D22" s="13">
        <f t="shared" si="0"/>
        <v>45</v>
      </c>
      <c r="E22" s="13">
        <f t="shared" si="1"/>
        <v>30</v>
      </c>
      <c r="F22" s="13">
        <f t="shared" si="1"/>
        <v>15</v>
      </c>
      <c r="G22" s="17">
        <f t="shared" si="3"/>
        <v>3</v>
      </c>
      <c r="H22" s="2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>
        <v>2</v>
      </c>
      <c r="V22" s="13">
        <v>1</v>
      </c>
      <c r="W22" s="13" t="s">
        <v>26</v>
      </c>
      <c r="X22" s="13">
        <v>3</v>
      </c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6" ht="12.75" customHeight="1" x14ac:dyDescent="0.2">
      <c r="A23" s="20" t="s">
        <v>32</v>
      </c>
      <c r="B23" s="20">
        <v>14</v>
      </c>
      <c r="C23" s="20" t="s">
        <v>40</v>
      </c>
      <c r="D23" s="13">
        <f t="shared" si="0"/>
        <v>45</v>
      </c>
      <c r="E23" s="13">
        <f t="shared" si="1"/>
        <v>30</v>
      </c>
      <c r="F23" s="13">
        <f t="shared" si="1"/>
        <v>15</v>
      </c>
      <c r="G23" s="17">
        <f t="shared" si="3"/>
        <v>3</v>
      </c>
      <c r="H23" s="26"/>
      <c r="I23" s="13"/>
      <c r="J23" s="13"/>
      <c r="K23" s="13"/>
      <c r="L23" s="13"/>
      <c r="M23" s="13">
        <v>2</v>
      </c>
      <c r="N23" s="13">
        <v>1</v>
      </c>
      <c r="O23" s="13" t="s">
        <v>26</v>
      </c>
      <c r="P23" s="13">
        <v>3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6" ht="12.75" customHeight="1" x14ac:dyDescent="0.2">
      <c r="A24" s="20" t="s">
        <v>32</v>
      </c>
      <c r="B24" s="20">
        <v>15</v>
      </c>
      <c r="C24" s="20" t="s">
        <v>41</v>
      </c>
      <c r="D24" s="13">
        <f t="shared" si="0"/>
        <v>30</v>
      </c>
      <c r="E24" s="13">
        <f t="shared" si="1"/>
        <v>30</v>
      </c>
      <c r="F24" s="13">
        <f t="shared" si="1"/>
        <v>0</v>
      </c>
      <c r="G24" s="17">
        <f t="shared" si="3"/>
        <v>2</v>
      </c>
      <c r="H24" s="2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>
        <v>2</v>
      </c>
      <c r="V24" s="13">
        <v>0</v>
      </c>
      <c r="W24" s="13" t="s">
        <v>26</v>
      </c>
      <c r="X24" s="13">
        <v>2</v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</row>
    <row r="25" spans="1:36" ht="12.75" customHeight="1" x14ac:dyDescent="0.2">
      <c r="A25" s="20" t="s">
        <v>32</v>
      </c>
      <c r="B25" s="20">
        <v>16</v>
      </c>
      <c r="C25" s="23" t="s">
        <v>42</v>
      </c>
      <c r="D25" s="13">
        <f t="shared" si="0"/>
        <v>60</v>
      </c>
      <c r="E25" s="13">
        <f>(I25+M25+Q25+U25+Y25+AC25)*15</f>
        <v>30</v>
      </c>
      <c r="F25" s="13">
        <v>30</v>
      </c>
      <c r="G25" s="17">
        <v>3</v>
      </c>
      <c r="H25" s="27"/>
      <c r="I25" s="17">
        <v>2</v>
      </c>
      <c r="J25" s="17">
        <v>2</v>
      </c>
      <c r="K25" s="17" t="s">
        <v>26</v>
      </c>
      <c r="L25" s="17">
        <v>3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1:36" x14ac:dyDescent="0.2">
      <c r="A26" s="14" t="s">
        <v>43</v>
      </c>
      <c r="B26" s="15"/>
      <c r="C26" s="15"/>
      <c r="D26" s="15"/>
      <c r="E26" s="15"/>
      <c r="F26" s="16"/>
      <c r="G26" s="17">
        <f>SUM(G27:G39)</f>
        <v>38</v>
      </c>
      <c r="H26" s="18" t="s">
        <v>44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ht="12.75" customHeight="1" x14ac:dyDescent="0.2">
      <c r="A27" s="20" t="s">
        <v>45</v>
      </c>
      <c r="B27" s="20">
        <v>17</v>
      </c>
      <c r="C27" s="20" t="s">
        <v>46</v>
      </c>
      <c r="D27" s="13">
        <f>E27+F27</f>
        <v>60</v>
      </c>
      <c r="E27" s="13">
        <f>(I27+M27+Q27+U27+Y27+AC27)*15</f>
        <v>30</v>
      </c>
      <c r="F27" s="13">
        <f>(J27+N27+R27+V27+Z27+AD27)*15</f>
        <v>30</v>
      </c>
      <c r="G27" s="17">
        <f t="shared" si="3"/>
        <v>3</v>
      </c>
      <c r="H27" s="26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2</v>
      </c>
      <c r="V27" s="19">
        <v>2</v>
      </c>
      <c r="W27" s="19" t="s">
        <v>23</v>
      </c>
      <c r="X27" s="19">
        <v>3</v>
      </c>
      <c r="Y27" s="19"/>
      <c r="Z27" s="19"/>
      <c r="AA27" s="19"/>
      <c r="AB27" s="19"/>
      <c r="AC27" s="19"/>
      <c r="AD27" s="19"/>
      <c r="AE27" s="19"/>
      <c r="AF27" s="19"/>
      <c r="AG27" s="13"/>
      <c r="AH27" s="13"/>
      <c r="AI27" s="13"/>
      <c r="AJ27" s="13"/>
    </row>
    <row r="28" spans="1:36" ht="12.75" customHeight="1" x14ac:dyDescent="0.2">
      <c r="A28" s="20" t="s">
        <v>45</v>
      </c>
      <c r="B28" s="20">
        <v>18</v>
      </c>
      <c r="C28" s="20" t="s">
        <v>47</v>
      </c>
      <c r="D28" s="13">
        <f t="shared" si="0"/>
        <v>60</v>
      </c>
      <c r="E28" s="13">
        <f t="shared" ref="E28:F35" si="4">(I28+M28+Q28+U28+Y28+AC28)*15</f>
        <v>30</v>
      </c>
      <c r="F28" s="13">
        <f t="shared" si="4"/>
        <v>30</v>
      </c>
      <c r="G28" s="17">
        <f t="shared" si="3"/>
        <v>3</v>
      </c>
      <c r="H28" s="27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>
        <v>2</v>
      </c>
      <c r="Z28" s="19">
        <v>2</v>
      </c>
      <c r="AA28" s="19" t="s">
        <v>26</v>
      </c>
      <c r="AB28" s="19">
        <v>3</v>
      </c>
      <c r="AC28" s="19"/>
      <c r="AD28" s="19"/>
      <c r="AE28" s="19"/>
      <c r="AF28" s="19"/>
      <c r="AG28" s="13"/>
      <c r="AH28" s="13"/>
      <c r="AI28" s="13"/>
      <c r="AJ28" s="13"/>
    </row>
    <row r="29" spans="1:36" ht="12.75" customHeight="1" x14ac:dyDescent="0.2">
      <c r="A29" s="20" t="s">
        <v>45</v>
      </c>
      <c r="B29" s="20">
        <v>19</v>
      </c>
      <c r="C29" s="20" t="s">
        <v>48</v>
      </c>
      <c r="D29" s="13">
        <f t="shared" si="0"/>
        <v>45</v>
      </c>
      <c r="E29" s="13">
        <f t="shared" si="4"/>
        <v>30</v>
      </c>
      <c r="F29" s="13">
        <f t="shared" si="4"/>
        <v>15</v>
      </c>
      <c r="G29" s="17">
        <f t="shared" si="3"/>
        <v>3</v>
      </c>
      <c r="H29" s="20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>
        <v>2</v>
      </c>
      <c r="Z29" s="19">
        <v>1</v>
      </c>
      <c r="AA29" s="19" t="s">
        <v>26</v>
      </c>
      <c r="AB29" s="19">
        <v>3</v>
      </c>
      <c r="AC29" s="19"/>
      <c r="AD29" s="19"/>
      <c r="AE29" s="19"/>
      <c r="AF29" s="19"/>
      <c r="AG29" s="13"/>
      <c r="AH29" s="13"/>
      <c r="AI29" s="13"/>
      <c r="AJ29" s="13"/>
    </row>
    <row r="30" spans="1:36" ht="12.75" customHeight="1" x14ac:dyDescent="0.2">
      <c r="A30" s="20" t="s">
        <v>45</v>
      </c>
      <c r="B30" s="20">
        <v>20</v>
      </c>
      <c r="C30" s="20" t="s">
        <v>49</v>
      </c>
      <c r="D30" s="13">
        <f t="shared" si="0"/>
        <v>45</v>
      </c>
      <c r="E30" s="13">
        <f t="shared" si="4"/>
        <v>30</v>
      </c>
      <c r="F30" s="13">
        <f t="shared" si="4"/>
        <v>15</v>
      </c>
      <c r="G30" s="17">
        <f t="shared" si="3"/>
        <v>3</v>
      </c>
      <c r="H30" s="27"/>
      <c r="I30" s="13"/>
      <c r="J30" s="13"/>
      <c r="K30" s="13"/>
      <c r="L30" s="13"/>
      <c r="M30" s="13"/>
      <c r="N30" s="13"/>
      <c r="O30" s="13"/>
      <c r="P30" s="13"/>
      <c r="Q30" s="13">
        <v>2</v>
      </c>
      <c r="R30" s="13">
        <v>1</v>
      </c>
      <c r="S30" s="13" t="s">
        <v>23</v>
      </c>
      <c r="T30" s="13">
        <v>3</v>
      </c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</row>
    <row r="31" spans="1:36" ht="12.75" customHeight="1" x14ac:dyDescent="0.2">
      <c r="A31" s="20" t="s">
        <v>45</v>
      </c>
      <c r="B31" s="20">
        <v>21</v>
      </c>
      <c r="C31" s="20" t="s">
        <v>50</v>
      </c>
      <c r="D31" s="13">
        <f>E31+F31</f>
        <v>45</v>
      </c>
      <c r="E31" s="13">
        <f t="shared" si="4"/>
        <v>30</v>
      </c>
      <c r="F31" s="13">
        <f t="shared" si="4"/>
        <v>15</v>
      </c>
      <c r="G31" s="17">
        <f t="shared" si="3"/>
        <v>3</v>
      </c>
      <c r="H31" s="13" t="s">
        <v>51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>
        <v>2</v>
      </c>
      <c r="V31" s="13">
        <v>1</v>
      </c>
      <c r="W31" s="13" t="s">
        <v>26</v>
      </c>
      <c r="X31" s="13">
        <v>3</v>
      </c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ht="12.75" customHeight="1" x14ac:dyDescent="0.2">
      <c r="A32" s="20" t="s">
        <v>45</v>
      </c>
      <c r="B32" s="20">
        <v>22</v>
      </c>
      <c r="C32" s="20" t="s">
        <v>52</v>
      </c>
      <c r="D32" s="13">
        <f>E32+F32</f>
        <v>45</v>
      </c>
      <c r="E32" s="13">
        <f t="shared" si="4"/>
        <v>15</v>
      </c>
      <c r="F32" s="13">
        <f t="shared" si="4"/>
        <v>30</v>
      </c>
      <c r="G32" s="17">
        <f t="shared" si="3"/>
        <v>3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>
        <v>1</v>
      </c>
      <c r="Z32" s="13">
        <v>2</v>
      </c>
      <c r="AA32" s="13" t="s">
        <v>23</v>
      </c>
      <c r="AB32" s="13">
        <v>3</v>
      </c>
      <c r="AC32" s="13"/>
      <c r="AD32" s="13"/>
      <c r="AE32" s="13"/>
      <c r="AF32" s="13"/>
      <c r="AG32" s="13"/>
      <c r="AH32" s="13"/>
      <c r="AI32" s="13"/>
      <c r="AJ32" s="13"/>
    </row>
    <row r="33" spans="1:36" ht="12.75" customHeight="1" x14ac:dyDescent="0.2">
      <c r="A33" s="20" t="s">
        <v>45</v>
      </c>
      <c r="B33" s="20">
        <v>23</v>
      </c>
      <c r="C33" s="28" t="s">
        <v>53</v>
      </c>
      <c r="D33" s="13">
        <f>SUM(E33:F33)</f>
        <v>45</v>
      </c>
      <c r="E33" s="13">
        <f t="shared" si="4"/>
        <v>30</v>
      </c>
      <c r="F33" s="13">
        <f t="shared" si="4"/>
        <v>15</v>
      </c>
      <c r="G33" s="17">
        <f t="shared" si="3"/>
        <v>3</v>
      </c>
      <c r="H33" s="27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>
        <v>2</v>
      </c>
      <c r="Z33" s="13">
        <v>1</v>
      </c>
      <c r="AA33" s="13" t="s">
        <v>26</v>
      </c>
      <c r="AB33" s="13">
        <v>3</v>
      </c>
      <c r="AC33" s="13"/>
      <c r="AD33" s="13"/>
      <c r="AE33" s="13"/>
      <c r="AF33" s="13"/>
      <c r="AG33" s="13"/>
      <c r="AH33" s="13"/>
      <c r="AI33" s="13"/>
      <c r="AJ33" s="13"/>
    </row>
    <row r="34" spans="1:36" ht="12.75" customHeight="1" x14ac:dyDescent="0.2">
      <c r="A34" s="20" t="s">
        <v>45</v>
      </c>
      <c r="B34" s="20">
        <v>24</v>
      </c>
      <c r="C34" s="28" t="s">
        <v>54</v>
      </c>
      <c r="D34" s="13">
        <f>E34+F34</f>
        <v>30</v>
      </c>
      <c r="E34" s="13">
        <f t="shared" si="4"/>
        <v>30</v>
      </c>
      <c r="F34" s="13">
        <f t="shared" si="4"/>
        <v>0</v>
      </c>
      <c r="G34" s="17">
        <f t="shared" si="3"/>
        <v>2</v>
      </c>
      <c r="H34" s="27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>
        <v>2</v>
      </c>
      <c r="AD34" s="13">
        <v>0</v>
      </c>
      <c r="AE34" s="13" t="s">
        <v>26</v>
      </c>
      <c r="AF34" s="13">
        <v>2</v>
      </c>
      <c r="AG34" s="13"/>
      <c r="AH34" s="13"/>
      <c r="AI34" s="13"/>
      <c r="AJ34" s="13"/>
    </row>
    <row r="35" spans="1:36" ht="12.75" customHeight="1" x14ac:dyDescent="0.2">
      <c r="A35" s="20" t="s">
        <v>45</v>
      </c>
      <c r="B35" s="20">
        <v>25</v>
      </c>
      <c r="C35" s="20" t="s">
        <v>55</v>
      </c>
      <c r="D35" s="13">
        <f>E35+F35</f>
        <v>45</v>
      </c>
      <c r="E35" s="13">
        <f t="shared" si="4"/>
        <v>30</v>
      </c>
      <c r="F35" s="13">
        <f t="shared" si="4"/>
        <v>15</v>
      </c>
      <c r="G35" s="17">
        <f t="shared" si="3"/>
        <v>3</v>
      </c>
      <c r="H35" s="27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>
        <v>2</v>
      </c>
      <c r="AD35" s="13">
        <v>1</v>
      </c>
      <c r="AE35" s="13" t="s">
        <v>26</v>
      </c>
      <c r="AF35" s="13">
        <v>3</v>
      </c>
      <c r="AG35" s="13"/>
      <c r="AH35" s="13"/>
      <c r="AI35" s="13"/>
      <c r="AJ35" s="13"/>
    </row>
    <row r="36" spans="1:36" ht="12.75" customHeight="1" x14ac:dyDescent="0.2">
      <c r="A36" s="20" t="s">
        <v>45</v>
      </c>
      <c r="B36" s="20">
        <v>26</v>
      </c>
      <c r="C36" s="1" t="s">
        <v>56</v>
      </c>
      <c r="D36" s="13">
        <f>SUM(E36:F36)</f>
        <v>30</v>
      </c>
      <c r="E36" s="13">
        <f>(I36+M36+Q36+U36+Y36+AC36)*15</f>
        <v>30</v>
      </c>
      <c r="F36" s="13">
        <f>(J36+N36+R36+V36+Z36+AD36)*15</f>
        <v>0</v>
      </c>
      <c r="G36" s="17">
        <f>+L36+P36+T36+X36+AB36+AF36+AJ36</f>
        <v>2</v>
      </c>
      <c r="H36" s="27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>
        <v>2</v>
      </c>
      <c r="V36" s="13">
        <v>0</v>
      </c>
      <c r="W36" s="13" t="s">
        <v>26</v>
      </c>
      <c r="X36" s="13">
        <v>2</v>
      </c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</row>
    <row r="37" spans="1:36" ht="12.75" customHeight="1" x14ac:dyDescent="0.2">
      <c r="A37" s="20" t="s">
        <v>45</v>
      </c>
      <c r="B37" s="20">
        <v>27</v>
      </c>
      <c r="C37" s="28" t="s">
        <v>57</v>
      </c>
      <c r="D37" s="13">
        <f>SUM(E37:F37)</f>
        <v>60</v>
      </c>
      <c r="E37" s="13">
        <f t="shared" ref="E37:F39" si="5">(I37+M37+Q37+U37+Y37+AC37)*15</f>
        <v>30</v>
      </c>
      <c r="F37" s="13">
        <f t="shared" si="5"/>
        <v>30</v>
      </c>
      <c r="G37" s="17">
        <f>+L37+P37+T37+X37+AB37+AF37+AJ37</f>
        <v>4</v>
      </c>
      <c r="H37" s="27"/>
      <c r="I37" s="13"/>
      <c r="J37" s="13"/>
      <c r="K37" s="13"/>
      <c r="L37" s="13"/>
      <c r="M37" s="13"/>
      <c r="N37" s="13"/>
      <c r="O37" s="13"/>
      <c r="P37" s="13"/>
      <c r="Q37" s="13">
        <v>2</v>
      </c>
      <c r="R37" s="13">
        <v>2</v>
      </c>
      <c r="S37" s="13" t="s">
        <v>23</v>
      </c>
      <c r="T37" s="13">
        <v>4</v>
      </c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ht="12.75" customHeight="1" x14ac:dyDescent="0.2">
      <c r="A38" s="20" t="s">
        <v>45</v>
      </c>
      <c r="B38" s="20">
        <v>28</v>
      </c>
      <c r="C38" s="28" t="s">
        <v>58</v>
      </c>
      <c r="D38" s="13">
        <f>SUM(E38:F38)</f>
        <v>45</v>
      </c>
      <c r="E38" s="13">
        <f t="shared" si="5"/>
        <v>30</v>
      </c>
      <c r="F38" s="13">
        <f t="shared" si="5"/>
        <v>15</v>
      </c>
      <c r="G38" s="17">
        <f>+L38+P38+T38+X38+AB38+AF38+AJ38</f>
        <v>3</v>
      </c>
      <c r="H38" s="13"/>
      <c r="I38" s="13"/>
      <c r="J38" s="13"/>
      <c r="K38" s="13"/>
      <c r="L38" s="13"/>
      <c r="M38" s="13"/>
      <c r="N38" s="13"/>
      <c r="O38" s="13"/>
      <c r="P38" s="13"/>
      <c r="Q38" s="13">
        <v>2</v>
      </c>
      <c r="R38" s="13">
        <v>1</v>
      </c>
      <c r="S38" s="13" t="s">
        <v>26</v>
      </c>
      <c r="T38" s="13">
        <v>3</v>
      </c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ht="12.75" customHeight="1" x14ac:dyDescent="0.2">
      <c r="A39" s="20" t="s">
        <v>45</v>
      </c>
      <c r="B39" s="20">
        <v>29</v>
      </c>
      <c r="C39" s="28" t="s">
        <v>59</v>
      </c>
      <c r="D39" s="13">
        <f>SUM(E39:F39)</f>
        <v>60</v>
      </c>
      <c r="E39" s="13">
        <f t="shared" si="5"/>
        <v>30</v>
      </c>
      <c r="F39" s="13">
        <f t="shared" si="5"/>
        <v>30</v>
      </c>
      <c r="G39" s="17">
        <f>+L39+P39+T39+X39+AB39+AF39+AJ39</f>
        <v>3</v>
      </c>
      <c r="H39" s="27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>
        <v>2</v>
      </c>
      <c r="AD39" s="13">
        <v>2</v>
      </c>
      <c r="AE39" s="13" t="s">
        <v>23</v>
      </c>
      <c r="AF39" s="13">
        <v>3</v>
      </c>
      <c r="AG39" s="13"/>
      <c r="AH39" s="13"/>
      <c r="AI39" s="13"/>
      <c r="AJ39" s="13"/>
    </row>
    <row r="40" spans="1:36" x14ac:dyDescent="0.2">
      <c r="A40" s="29" t="s">
        <v>60</v>
      </c>
      <c r="B40" s="30"/>
      <c r="C40" s="30"/>
      <c r="D40" s="30"/>
      <c r="E40" s="30"/>
      <c r="F40" s="31"/>
      <c r="G40" s="17">
        <f>SUM(G41:G58)</f>
        <v>62</v>
      </c>
      <c r="H40" s="18" t="s">
        <v>61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6" ht="12.75" customHeight="1" x14ac:dyDescent="0.2">
      <c r="A41" s="20" t="s">
        <v>62</v>
      </c>
      <c r="B41" s="20">
        <v>30</v>
      </c>
      <c r="C41" s="20" t="s">
        <v>63</v>
      </c>
      <c r="D41" s="13">
        <f>SUM(E41:F41)</f>
        <v>60</v>
      </c>
      <c r="E41" s="13">
        <f>(I41+M41+Q41+U41+Y41+AC41)*15</f>
        <v>30</v>
      </c>
      <c r="F41" s="13">
        <f>(J41+N41+R41+V41+Z41+AD41)*15</f>
        <v>30</v>
      </c>
      <c r="G41" s="17">
        <v>5</v>
      </c>
      <c r="H41" s="27"/>
      <c r="I41" s="13">
        <v>2</v>
      </c>
      <c r="J41" s="13">
        <v>2</v>
      </c>
      <c r="K41" s="13" t="s">
        <v>23</v>
      </c>
      <c r="L41" s="13">
        <v>5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ht="12.75" customHeight="1" x14ac:dyDescent="0.2">
      <c r="A42" s="20" t="s">
        <v>62</v>
      </c>
      <c r="B42" s="20">
        <v>31</v>
      </c>
      <c r="C42" s="20" t="s">
        <v>64</v>
      </c>
      <c r="D42" s="13">
        <f t="shared" ref="D42:D47" si="6">SUM(E42:F42)</f>
        <v>45</v>
      </c>
      <c r="E42" s="13">
        <f t="shared" ref="E42:F57" si="7">(I42+M42+Q42+U42+Y42+AC42)*15</f>
        <v>15</v>
      </c>
      <c r="F42" s="13">
        <f t="shared" si="7"/>
        <v>30</v>
      </c>
      <c r="G42" s="17">
        <f t="shared" ref="G42:G59" si="8">+L42+P42+T42+X42+AB42+AF42+AJ42</f>
        <v>4</v>
      </c>
      <c r="H42" s="27"/>
      <c r="I42" s="13"/>
      <c r="J42" s="13"/>
      <c r="K42" s="13"/>
      <c r="L42" s="13"/>
      <c r="M42" s="13"/>
      <c r="N42" s="13"/>
      <c r="O42" s="13"/>
      <c r="P42" s="13"/>
      <c r="Q42" s="13">
        <v>1</v>
      </c>
      <c r="R42" s="13">
        <v>2</v>
      </c>
      <c r="S42" s="13" t="s">
        <v>23</v>
      </c>
      <c r="T42" s="13">
        <v>4</v>
      </c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</row>
    <row r="43" spans="1:36" ht="12.75" customHeight="1" x14ac:dyDescent="0.2">
      <c r="A43" s="20" t="s">
        <v>62</v>
      </c>
      <c r="B43" s="20">
        <v>32</v>
      </c>
      <c r="C43" s="20" t="s">
        <v>65</v>
      </c>
      <c r="D43" s="13">
        <f t="shared" si="6"/>
        <v>45</v>
      </c>
      <c r="E43" s="13">
        <f t="shared" si="7"/>
        <v>30</v>
      </c>
      <c r="F43" s="13">
        <f t="shared" si="7"/>
        <v>15</v>
      </c>
      <c r="G43" s="17">
        <f t="shared" si="8"/>
        <v>4</v>
      </c>
      <c r="H43" s="13"/>
      <c r="I43" s="13"/>
      <c r="J43" s="13"/>
      <c r="K43" s="13"/>
      <c r="L43" s="13"/>
      <c r="M43" s="13">
        <v>2</v>
      </c>
      <c r="N43" s="13">
        <v>1</v>
      </c>
      <c r="O43" s="13" t="s">
        <v>23</v>
      </c>
      <c r="P43" s="13">
        <v>4</v>
      </c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</row>
    <row r="44" spans="1:36" ht="12.75" customHeight="1" x14ac:dyDescent="0.2">
      <c r="A44" s="20" t="s">
        <v>62</v>
      </c>
      <c r="B44" s="20">
        <v>33</v>
      </c>
      <c r="C44" s="20" t="s">
        <v>66</v>
      </c>
      <c r="D44" s="13">
        <f t="shared" si="6"/>
        <v>45</v>
      </c>
      <c r="E44" s="13">
        <f t="shared" si="7"/>
        <v>15</v>
      </c>
      <c r="F44" s="13">
        <f t="shared" si="7"/>
        <v>30</v>
      </c>
      <c r="G44" s="17">
        <f t="shared" si="8"/>
        <v>3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>
        <v>1</v>
      </c>
      <c r="V44" s="13">
        <v>2</v>
      </c>
      <c r="W44" s="13" t="s">
        <v>23</v>
      </c>
      <c r="X44" s="13">
        <v>3</v>
      </c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</row>
    <row r="45" spans="1:36" ht="12.75" customHeight="1" x14ac:dyDescent="0.2">
      <c r="A45" s="20" t="s">
        <v>62</v>
      </c>
      <c r="B45" s="20">
        <v>34</v>
      </c>
      <c r="C45" s="20" t="s">
        <v>67</v>
      </c>
      <c r="D45" s="13">
        <f t="shared" si="6"/>
        <v>45</v>
      </c>
      <c r="E45" s="13">
        <f t="shared" si="7"/>
        <v>15</v>
      </c>
      <c r="F45" s="13">
        <f t="shared" si="7"/>
        <v>30</v>
      </c>
      <c r="G45" s="17">
        <f t="shared" si="8"/>
        <v>3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>
        <v>1</v>
      </c>
      <c r="Z45" s="13">
        <v>2</v>
      </c>
      <c r="AA45" s="13" t="s">
        <v>23</v>
      </c>
      <c r="AB45" s="13">
        <v>3</v>
      </c>
      <c r="AC45" s="13"/>
      <c r="AD45" s="13"/>
      <c r="AE45" s="13"/>
      <c r="AF45" s="13"/>
      <c r="AG45" s="13"/>
      <c r="AH45" s="13"/>
      <c r="AI45" s="13"/>
      <c r="AJ45" s="13"/>
    </row>
    <row r="46" spans="1:36" ht="12.75" customHeight="1" x14ac:dyDescent="0.2">
      <c r="A46" s="20" t="s">
        <v>62</v>
      </c>
      <c r="B46" s="20">
        <v>35</v>
      </c>
      <c r="C46" s="20" t="s">
        <v>68</v>
      </c>
      <c r="D46" s="13">
        <f>SUM(E46:F46)</f>
        <v>45</v>
      </c>
      <c r="E46" s="13">
        <f>(I46+M46+Q46+U46+Y46+AC46)*15</f>
        <v>30</v>
      </c>
      <c r="F46" s="13">
        <f>(J46+N46+R46+V46+Z46+AD46)*15</f>
        <v>15</v>
      </c>
      <c r="G46" s="17">
        <f t="shared" si="8"/>
        <v>4</v>
      </c>
      <c r="H46" s="27"/>
      <c r="I46" s="19"/>
      <c r="J46" s="19"/>
      <c r="K46" s="19"/>
      <c r="L46" s="19"/>
      <c r="M46" s="19"/>
      <c r="N46" s="19"/>
      <c r="O46" s="19"/>
      <c r="P46" s="19"/>
      <c r="Q46" s="19">
        <v>2</v>
      </c>
      <c r="R46" s="19">
        <v>1</v>
      </c>
      <c r="S46" s="19" t="s">
        <v>26</v>
      </c>
      <c r="T46" s="19">
        <v>4</v>
      </c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3"/>
    </row>
    <row r="47" spans="1:36" ht="12.75" customHeight="1" x14ac:dyDescent="0.2">
      <c r="A47" s="20" t="s">
        <v>62</v>
      </c>
      <c r="B47" s="20">
        <v>36</v>
      </c>
      <c r="C47" s="20" t="s">
        <v>69</v>
      </c>
      <c r="D47" s="13">
        <f t="shared" si="6"/>
        <v>45</v>
      </c>
      <c r="E47" s="13">
        <f t="shared" si="7"/>
        <v>30</v>
      </c>
      <c r="F47" s="13">
        <f t="shared" si="7"/>
        <v>15</v>
      </c>
      <c r="G47" s="17">
        <f t="shared" si="8"/>
        <v>4</v>
      </c>
      <c r="H47" s="27"/>
      <c r="I47" s="13"/>
      <c r="J47" s="13"/>
      <c r="K47" s="13"/>
      <c r="L47" s="13"/>
      <c r="M47" s="13"/>
      <c r="N47" s="13"/>
      <c r="O47" s="13"/>
      <c r="P47" s="13"/>
      <c r="Q47" s="13">
        <v>2</v>
      </c>
      <c r="R47" s="13">
        <v>1</v>
      </c>
      <c r="S47" s="13" t="s">
        <v>26</v>
      </c>
      <c r="T47" s="13">
        <v>4</v>
      </c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</row>
    <row r="48" spans="1:36" ht="12.75" customHeight="1" x14ac:dyDescent="0.2">
      <c r="A48" s="20" t="s">
        <v>62</v>
      </c>
      <c r="B48" s="20">
        <v>37</v>
      </c>
      <c r="C48" s="20" t="s">
        <v>70</v>
      </c>
      <c r="D48" s="13">
        <f t="shared" ref="D48:D59" si="9">SUM(E48:F48)</f>
        <v>45</v>
      </c>
      <c r="E48" s="13">
        <f t="shared" si="7"/>
        <v>30</v>
      </c>
      <c r="F48" s="13">
        <f t="shared" si="7"/>
        <v>15</v>
      </c>
      <c r="G48" s="17">
        <f t="shared" si="8"/>
        <v>4</v>
      </c>
      <c r="H48" s="27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>
        <v>2</v>
      </c>
      <c r="V48" s="13">
        <v>1</v>
      </c>
      <c r="W48" s="13" t="s">
        <v>26</v>
      </c>
      <c r="X48" s="13">
        <v>4</v>
      </c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</row>
    <row r="49" spans="1:36" ht="12.75" customHeight="1" x14ac:dyDescent="0.2">
      <c r="A49" s="20" t="s">
        <v>62</v>
      </c>
      <c r="B49" s="20">
        <v>38</v>
      </c>
      <c r="C49" s="20" t="s">
        <v>71</v>
      </c>
      <c r="D49" s="13">
        <f t="shared" si="9"/>
        <v>45</v>
      </c>
      <c r="E49" s="13">
        <f t="shared" si="7"/>
        <v>30</v>
      </c>
      <c r="F49" s="13">
        <f t="shared" si="7"/>
        <v>15</v>
      </c>
      <c r="G49" s="17">
        <f t="shared" si="8"/>
        <v>3</v>
      </c>
      <c r="H49" s="27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>
        <v>2</v>
      </c>
      <c r="AD49" s="19">
        <v>1</v>
      </c>
      <c r="AE49" s="19" t="s">
        <v>26</v>
      </c>
      <c r="AF49" s="19">
        <v>3</v>
      </c>
      <c r="AG49" s="19"/>
      <c r="AH49" s="19"/>
      <c r="AI49" s="19"/>
      <c r="AJ49" s="13"/>
    </row>
    <row r="50" spans="1:36" ht="12.75" customHeight="1" x14ac:dyDescent="0.2">
      <c r="A50" s="20" t="s">
        <v>62</v>
      </c>
      <c r="B50" s="20">
        <v>39</v>
      </c>
      <c r="C50" s="20" t="s">
        <v>72</v>
      </c>
      <c r="D50" s="13">
        <f t="shared" si="9"/>
        <v>60</v>
      </c>
      <c r="E50" s="13">
        <f t="shared" si="7"/>
        <v>30</v>
      </c>
      <c r="F50" s="13">
        <f t="shared" si="7"/>
        <v>30</v>
      </c>
      <c r="G50" s="17">
        <f t="shared" si="8"/>
        <v>4</v>
      </c>
      <c r="H50" s="27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"/>
      <c r="V50" s="1"/>
      <c r="W50" s="1"/>
      <c r="X50" s="1"/>
      <c r="Y50" s="19">
        <v>2</v>
      </c>
      <c r="Z50" s="19">
        <v>2</v>
      </c>
      <c r="AA50" s="19" t="s">
        <v>23</v>
      </c>
      <c r="AB50" s="19">
        <v>4</v>
      </c>
      <c r="AC50" s="19"/>
      <c r="AD50" s="19"/>
      <c r="AE50" s="19"/>
      <c r="AF50" s="19"/>
      <c r="AG50" s="19"/>
      <c r="AH50" s="19"/>
      <c r="AI50" s="19"/>
      <c r="AJ50" s="13"/>
    </row>
    <row r="51" spans="1:36" ht="12.75" customHeight="1" x14ac:dyDescent="0.2">
      <c r="A51" s="20" t="s">
        <v>62</v>
      </c>
      <c r="B51" s="20">
        <v>40</v>
      </c>
      <c r="C51" s="20" t="s">
        <v>73</v>
      </c>
      <c r="D51" s="13">
        <f t="shared" si="9"/>
        <v>45</v>
      </c>
      <c r="E51" s="13">
        <f t="shared" si="7"/>
        <v>30</v>
      </c>
      <c r="F51" s="13">
        <f t="shared" si="7"/>
        <v>15</v>
      </c>
      <c r="G51" s="17">
        <f t="shared" si="8"/>
        <v>3</v>
      </c>
      <c r="H51" s="27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>
        <v>2</v>
      </c>
      <c r="AD51" s="19">
        <v>1</v>
      </c>
      <c r="AE51" s="19" t="s">
        <v>26</v>
      </c>
      <c r="AF51" s="19">
        <v>3</v>
      </c>
      <c r="AG51" s="19"/>
      <c r="AH51" s="19"/>
      <c r="AI51" s="19"/>
      <c r="AJ51" s="13"/>
    </row>
    <row r="52" spans="1:36" ht="12.75" customHeight="1" x14ac:dyDescent="0.2">
      <c r="A52" s="20" t="s">
        <v>62</v>
      </c>
      <c r="B52" s="20">
        <v>41</v>
      </c>
      <c r="C52" s="20" t="s">
        <v>74</v>
      </c>
      <c r="D52" s="13">
        <f t="shared" si="9"/>
        <v>45</v>
      </c>
      <c r="E52" s="13">
        <f t="shared" si="7"/>
        <v>30</v>
      </c>
      <c r="F52" s="13">
        <f t="shared" si="7"/>
        <v>15</v>
      </c>
      <c r="G52" s="17">
        <f t="shared" si="8"/>
        <v>3</v>
      </c>
      <c r="H52" s="27"/>
      <c r="I52" s="13"/>
      <c r="J52" s="13"/>
      <c r="K52" s="13"/>
      <c r="L52" s="13"/>
      <c r="M52" s="13"/>
      <c r="N52" s="13"/>
      <c r="O52" s="13"/>
      <c r="P52" s="13"/>
      <c r="Q52" s="13">
        <v>2</v>
      </c>
      <c r="R52" s="13">
        <v>1</v>
      </c>
      <c r="S52" s="13" t="s">
        <v>26</v>
      </c>
      <c r="T52" s="13">
        <v>3</v>
      </c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</row>
    <row r="53" spans="1:36" ht="12.75" customHeight="1" x14ac:dyDescent="0.2">
      <c r="A53" s="20" t="s">
        <v>62</v>
      </c>
      <c r="B53" s="20">
        <v>42</v>
      </c>
      <c r="C53" s="20" t="s">
        <v>75</v>
      </c>
      <c r="D53" s="13">
        <f t="shared" si="9"/>
        <v>30</v>
      </c>
      <c r="E53" s="13">
        <f t="shared" si="7"/>
        <v>30</v>
      </c>
      <c r="F53" s="13">
        <f t="shared" si="7"/>
        <v>0</v>
      </c>
      <c r="G53" s="17">
        <f t="shared" si="8"/>
        <v>3</v>
      </c>
      <c r="H53" s="27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>
        <v>2</v>
      </c>
      <c r="Z53" s="19">
        <v>0</v>
      </c>
      <c r="AA53" s="19" t="s">
        <v>26</v>
      </c>
      <c r="AB53" s="19">
        <v>3</v>
      </c>
      <c r="AC53" s="19"/>
      <c r="AD53" s="19"/>
      <c r="AE53" s="19"/>
      <c r="AF53" s="19"/>
      <c r="AG53" s="19"/>
      <c r="AH53" s="19"/>
      <c r="AI53" s="19"/>
      <c r="AJ53" s="13"/>
    </row>
    <row r="54" spans="1:36" ht="12.75" customHeight="1" x14ac:dyDescent="0.2">
      <c r="A54" s="20" t="s">
        <v>62</v>
      </c>
      <c r="B54" s="20">
        <v>43</v>
      </c>
      <c r="C54" s="20" t="s">
        <v>76</v>
      </c>
      <c r="D54" s="13">
        <f t="shared" si="9"/>
        <v>45</v>
      </c>
      <c r="E54" s="13">
        <f t="shared" si="7"/>
        <v>30</v>
      </c>
      <c r="F54" s="13">
        <f t="shared" si="7"/>
        <v>15</v>
      </c>
      <c r="G54" s="17">
        <f t="shared" si="8"/>
        <v>3</v>
      </c>
      <c r="H54" s="32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>
        <v>2</v>
      </c>
      <c r="AD54" s="19">
        <v>1</v>
      </c>
      <c r="AE54" s="19" t="s">
        <v>26</v>
      </c>
      <c r="AF54" s="19">
        <v>3</v>
      </c>
      <c r="AG54" s="19"/>
      <c r="AH54" s="19"/>
      <c r="AI54" s="19"/>
      <c r="AJ54" s="13"/>
    </row>
    <row r="55" spans="1:36" ht="12.75" customHeight="1" x14ac:dyDescent="0.2">
      <c r="A55" s="20" t="s">
        <v>62</v>
      </c>
      <c r="B55" s="20">
        <v>44</v>
      </c>
      <c r="C55" s="20" t="s">
        <v>77</v>
      </c>
      <c r="D55" s="13">
        <f t="shared" si="9"/>
        <v>45</v>
      </c>
      <c r="E55" s="13">
        <f t="shared" si="7"/>
        <v>30</v>
      </c>
      <c r="F55" s="13">
        <f t="shared" si="7"/>
        <v>15</v>
      </c>
      <c r="G55" s="17">
        <f t="shared" si="8"/>
        <v>3</v>
      </c>
      <c r="H55" s="27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>
        <v>2</v>
      </c>
      <c r="AD55" s="13">
        <v>1</v>
      </c>
      <c r="AE55" s="13" t="s">
        <v>23</v>
      </c>
      <c r="AF55" s="13">
        <v>3</v>
      </c>
      <c r="AG55" s="13"/>
      <c r="AH55" s="13"/>
      <c r="AI55" s="13"/>
      <c r="AJ55" s="13"/>
    </row>
    <row r="56" spans="1:36" x14ac:dyDescent="0.2">
      <c r="A56" s="20" t="s">
        <v>62</v>
      </c>
      <c r="B56" s="20">
        <v>45</v>
      </c>
      <c r="C56" s="20" t="s">
        <v>78</v>
      </c>
      <c r="D56" s="13">
        <f t="shared" si="9"/>
        <v>45</v>
      </c>
      <c r="E56" s="13">
        <f t="shared" si="7"/>
        <v>30</v>
      </c>
      <c r="F56" s="13">
        <f t="shared" si="7"/>
        <v>15</v>
      </c>
      <c r="G56" s="17">
        <f t="shared" si="8"/>
        <v>3</v>
      </c>
      <c r="H56" s="32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>
        <v>2</v>
      </c>
      <c r="AD56" s="19">
        <v>1</v>
      </c>
      <c r="AE56" s="19" t="s">
        <v>26</v>
      </c>
      <c r="AF56" s="19">
        <v>3</v>
      </c>
      <c r="AG56" s="19"/>
      <c r="AH56" s="19"/>
      <c r="AI56" s="19"/>
      <c r="AJ56" s="13"/>
    </row>
    <row r="57" spans="1:36" ht="12.75" customHeight="1" x14ac:dyDescent="0.2">
      <c r="A57" s="20" t="s">
        <v>62</v>
      </c>
      <c r="B57" s="20">
        <v>46</v>
      </c>
      <c r="C57" s="20" t="s">
        <v>79</v>
      </c>
      <c r="D57" s="13">
        <f t="shared" si="9"/>
        <v>45</v>
      </c>
      <c r="E57" s="13">
        <f t="shared" si="7"/>
        <v>15</v>
      </c>
      <c r="F57" s="13">
        <f t="shared" si="7"/>
        <v>30</v>
      </c>
      <c r="G57" s="17">
        <f t="shared" si="8"/>
        <v>3</v>
      </c>
      <c r="H57" s="27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>
        <v>1</v>
      </c>
      <c r="AD57" s="13">
        <v>2</v>
      </c>
      <c r="AE57" s="13" t="s">
        <v>23</v>
      </c>
      <c r="AF57" s="13">
        <v>3</v>
      </c>
      <c r="AG57" s="13"/>
      <c r="AH57" s="13"/>
      <c r="AI57" s="13"/>
      <c r="AJ57" s="13"/>
    </row>
    <row r="58" spans="1:36" ht="12.75" customHeight="1" x14ac:dyDescent="0.2">
      <c r="A58" s="20" t="s">
        <v>62</v>
      </c>
      <c r="B58" s="20">
        <v>47</v>
      </c>
      <c r="C58" s="20" t="s">
        <v>80</v>
      </c>
      <c r="D58" s="13">
        <f t="shared" si="9"/>
        <v>45</v>
      </c>
      <c r="E58" s="13">
        <f>(I58+M58+Q58+U58+Y58+AC58)*15</f>
        <v>15</v>
      </c>
      <c r="F58" s="13">
        <f>(J58+N58+R58+V58+Z58+AD58)*15</f>
        <v>30</v>
      </c>
      <c r="G58" s="17">
        <f t="shared" si="8"/>
        <v>3</v>
      </c>
      <c r="H58" s="27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>
        <v>1</v>
      </c>
      <c r="Z58" s="13">
        <v>2</v>
      </c>
      <c r="AA58" s="13" t="s">
        <v>23</v>
      </c>
      <c r="AB58" s="13">
        <v>3</v>
      </c>
      <c r="AC58" s="13"/>
      <c r="AD58" s="13"/>
      <c r="AE58" s="13"/>
      <c r="AF58" s="13"/>
      <c r="AG58" s="13"/>
      <c r="AH58" s="13"/>
      <c r="AI58" s="13"/>
      <c r="AJ58" s="13"/>
    </row>
    <row r="59" spans="1:36" ht="12.75" customHeight="1" x14ac:dyDescent="0.2">
      <c r="A59" s="20" t="s">
        <v>62</v>
      </c>
      <c r="B59" s="20">
        <v>48</v>
      </c>
      <c r="C59" s="33" t="s">
        <v>81</v>
      </c>
      <c r="D59" s="34">
        <f t="shared" si="9"/>
        <v>120</v>
      </c>
      <c r="E59" s="34">
        <f>(I59+M59+Q59+U59+Y59+AC59)*15</f>
        <v>0</v>
      </c>
      <c r="F59" s="34">
        <f>(J59+N59+R59+V59+Z59+AD59)*15</f>
        <v>120</v>
      </c>
      <c r="G59" s="34">
        <f t="shared" si="8"/>
        <v>0</v>
      </c>
      <c r="H59" s="35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4">
        <v>0</v>
      </c>
      <c r="AD59" s="34">
        <v>8</v>
      </c>
      <c r="AE59" s="34" t="s">
        <v>21</v>
      </c>
      <c r="AF59" s="34">
        <v>0</v>
      </c>
      <c r="AG59" s="36"/>
      <c r="AH59" s="36"/>
      <c r="AI59" s="36"/>
      <c r="AJ59" s="36"/>
    </row>
    <row r="60" spans="1:36" ht="12.75" customHeight="1" x14ac:dyDescent="0.2">
      <c r="A60" s="9"/>
      <c r="B60" s="1"/>
      <c r="C60" s="37" t="s">
        <v>82</v>
      </c>
      <c r="D60" s="38"/>
      <c r="E60" s="38"/>
      <c r="F60" s="39"/>
      <c r="G60" s="17">
        <f>L60+P60+T60+X60+AB60+AF60</f>
        <v>152</v>
      </c>
      <c r="H60" s="27"/>
      <c r="I60" s="13">
        <f>SUM(I9:I59)</f>
        <v>14</v>
      </c>
      <c r="J60" s="13">
        <f t="shared" ref="J60:AJ60" si="10">SUM(J9:J59)</f>
        <v>12</v>
      </c>
      <c r="K60" s="13">
        <f t="shared" si="10"/>
        <v>0</v>
      </c>
      <c r="L60" s="13">
        <f t="shared" si="10"/>
        <v>26</v>
      </c>
      <c r="M60" s="13">
        <f t="shared" si="10"/>
        <v>16</v>
      </c>
      <c r="N60" s="13">
        <f t="shared" si="10"/>
        <v>9</v>
      </c>
      <c r="O60" s="13">
        <f t="shared" si="10"/>
        <v>0</v>
      </c>
      <c r="P60" s="13">
        <f t="shared" si="10"/>
        <v>30</v>
      </c>
      <c r="Q60" s="13">
        <f t="shared" si="10"/>
        <v>13</v>
      </c>
      <c r="R60" s="13">
        <f t="shared" si="10"/>
        <v>9</v>
      </c>
      <c r="S60" s="13">
        <f t="shared" si="10"/>
        <v>0</v>
      </c>
      <c r="T60" s="13">
        <f t="shared" si="10"/>
        <v>25</v>
      </c>
      <c r="U60" s="13">
        <f t="shared" si="10"/>
        <v>13</v>
      </c>
      <c r="V60" s="13">
        <f t="shared" si="10"/>
        <v>7</v>
      </c>
      <c r="W60" s="13">
        <f t="shared" si="10"/>
        <v>0</v>
      </c>
      <c r="X60" s="13">
        <f t="shared" si="10"/>
        <v>20</v>
      </c>
      <c r="Y60" s="13">
        <f t="shared" si="10"/>
        <v>13</v>
      </c>
      <c r="Z60" s="13">
        <f t="shared" si="10"/>
        <v>12</v>
      </c>
      <c r="AA60" s="13">
        <f t="shared" si="10"/>
        <v>0</v>
      </c>
      <c r="AB60" s="13">
        <f t="shared" si="10"/>
        <v>25</v>
      </c>
      <c r="AC60" s="13">
        <f t="shared" si="10"/>
        <v>17</v>
      </c>
      <c r="AD60" s="13">
        <f t="shared" si="10"/>
        <v>18</v>
      </c>
      <c r="AE60" s="13">
        <f t="shared" si="10"/>
        <v>0</v>
      </c>
      <c r="AF60" s="13">
        <f t="shared" si="10"/>
        <v>26</v>
      </c>
      <c r="AG60" s="13">
        <f t="shared" si="10"/>
        <v>0</v>
      </c>
      <c r="AH60" s="13">
        <f t="shared" si="10"/>
        <v>0</v>
      </c>
      <c r="AI60" s="13">
        <f t="shared" si="10"/>
        <v>0</v>
      </c>
      <c r="AJ60" s="13">
        <f t="shared" si="10"/>
        <v>0</v>
      </c>
    </row>
    <row r="61" spans="1:36" ht="12.75" customHeight="1" x14ac:dyDescent="0.2">
      <c r="A61" s="29"/>
      <c r="B61" s="30"/>
      <c r="C61" s="30"/>
      <c r="D61" s="30"/>
      <c r="E61" s="30"/>
      <c r="F61" s="31"/>
      <c r="G61" s="17"/>
      <c r="H61" s="27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</row>
    <row r="62" spans="1:36" ht="12.75" customHeight="1" x14ac:dyDescent="0.2">
      <c r="A62" s="20" t="s">
        <v>15</v>
      </c>
      <c r="B62" s="20">
        <v>49</v>
      </c>
      <c r="C62" s="20" t="s">
        <v>83</v>
      </c>
      <c r="D62" s="13">
        <f>SUM(E62:F62)</f>
        <v>60</v>
      </c>
      <c r="E62" s="13">
        <f>(I62+M62+Q62+U62+Y62+AC62)*15</f>
        <v>0</v>
      </c>
      <c r="F62" s="13">
        <f>(J62+N62+R62+V62+Z62+AD62)*15</f>
        <v>60</v>
      </c>
      <c r="G62" s="17">
        <v>1</v>
      </c>
      <c r="H62" s="27"/>
      <c r="I62" s="13">
        <v>0</v>
      </c>
      <c r="J62" s="13">
        <v>4</v>
      </c>
      <c r="K62" s="13" t="s">
        <v>23</v>
      </c>
      <c r="L62" s="13">
        <v>1</v>
      </c>
      <c r="M62" s="40"/>
      <c r="N62" s="40"/>
      <c r="O62" s="40"/>
      <c r="P62" s="40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</row>
    <row r="63" spans="1:36" ht="12.75" customHeight="1" x14ac:dyDescent="0.2">
      <c r="A63" s="20" t="s">
        <v>15</v>
      </c>
      <c r="B63" s="20">
        <v>50</v>
      </c>
      <c r="C63" s="20" t="s">
        <v>84</v>
      </c>
      <c r="D63" s="13">
        <f>SUM(E63:F63)</f>
        <v>60</v>
      </c>
      <c r="E63" s="13">
        <f>(I63+M63+Q63+U63+Y63+AC63)*15</f>
        <v>0</v>
      </c>
      <c r="F63" s="13">
        <f>(J63+N63+R63+V63+Z63+AD63)*15</f>
        <v>60</v>
      </c>
      <c r="G63" s="17">
        <f>+L63+P63+T63+X63+AB63+AF63+AJ62</f>
        <v>1</v>
      </c>
      <c r="H63" s="27"/>
      <c r="I63" s="40"/>
      <c r="J63" s="40"/>
      <c r="K63" s="40"/>
      <c r="L63" s="40"/>
      <c r="M63" s="19">
        <v>0</v>
      </c>
      <c r="N63" s="19">
        <v>4</v>
      </c>
      <c r="O63" s="19" t="s">
        <v>85</v>
      </c>
      <c r="P63" s="19">
        <v>1</v>
      </c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7"/>
      <c r="AJ63" s="41"/>
    </row>
    <row r="64" spans="1:36" ht="12.75" customHeight="1" x14ac:dyDescent="0.2">
      <c r="A64" s="9"/>
      <c r="B64" s="10"/>
      <c r="C64" s="42" t="s">
        <v>86</v>
      </c>
      <c r="D64" s="17">
        <f>SUM(D9:D63)</f>
        <v>2415</v>
      </c>
      <c r="E64" s="17">
        <f>SUM(E9:E63)</f>
        <v>1290</v>
      </c>
      <c r="F64" s="17">
        <f>SUM(F9:F63)</f>
        <v>1125</v>
      </c>
      <c r="G64" s="17">
        <f>+G8+G15+G26+G40+G61+G62+G63</f>
        <v>154</v>
      </c>
      <c r="H64" s="13"/>
      <c r="I64" s="17">
        <f>SUM(I60:I63)</f>
        <v>14</v>
      </c>
      <c r="J64" s="17">
        <f t="shared" ref="J64:AJ64" si="11">SUM(J60:J63)</f>
        <v>16</v>
      </c>
      <c r="K64" s="17">
        <f t="shared" si="11"/>
        <v>0</v>
      </c>
      <c r="L64" s="17">
        <f t="shared" si="11"/>
        <v>27</v>
      </c>
      <c r="M64" s="17">
        <f t="shared" si="11"/>
        <v>16</v>
      </c>
      <c r="N64" s="17">
        <f t="shared" si="11"/>
        <v>13</v>
      </c>
      <c r="O64" s="17">
        <f t="shared" si="11"/>
        <v>0</v>
      </c>
      <c r="P64" s="17">
        <f t="shared" si="11"/>
        <v>31</v>
      </c>
      <c r="Q64" s="17">
        <f t="shared" si="11"/>
        <v>13</v>
      </c>
      <c r="R64" s="17">
        <f t="shared" si="11"/>
        <v>9</v>
      </c>
      <c r="S64" s="17">
        <f t="shared" si="11"/>
        <v>0</v>
      </c>
      <c r="T64" s="17">
        <f t="shared" si="11"/>
        <v>25</v>
      </c>
      <c r="U64" s="17">
        <f t="shared" si="11"/>
        <v>13</v>
      </c>
      <c r="V64" s="17">
        <f t="shared" si="11"/>
        <v>7</v>
      </c>
      <c r="W64" s="17">
        <f t="shared" si="11"/>
        <v>0</v>
      </c>
      <c r="X64" s="17">
        <f t="shared" si="11"/>
        <v>20</v>
      </c>
      <c r="Y64" s="17">
        <f t="shared" si="11"/>
        <v>13</v>
      </c>
      <c r="Z64" s="17">
        <f t="shared" si="11"/>
        <v>12</v>
      </c>
      <c r="AA64" s="17">
        <f t="shared" si="11"/>
        <v>0</v>
      </c>
      <c r="AB64" s="17">
        <f t="shared" si="11"/>
        <v>25</v>
      </c>
      <c r="AC64" s="17">
        <f t="shared" si="11"/>
        <v>17</v>
      </c>
      <c r="AD64" s="17">
        <f t="shared" si="11"/>
        <v>18</v>
      </c>
      <c r="AE64" s="17">
        <f t="shared" si="11"/>
        <v>0</v>
      </c>
      <c r="AF64" s="17">
        <f t="shared" si="11"/>
        <v>26</v>
      </c>
      <c r="AG64" s="17">
        <f t="shared" si="11"/>
        <v>0</v>
      </c>
      <c r="AH64" s="17">
        <f t="shared" si="11"/>
        <v>0</v>
      </c>
      <c r="AI64" s="17">
        <f t="shared" si="11"/>
        <v>0</v>
      </c>
      <c r="AJ64" s="17">
        <f t="shared" si="11"/>
        <v>0</v>
      </c>
    </row>
    <row r="65" spans="1:36" ht="12.75" customHeight="1" x14ac:dyDescent="0.2">
      <c r="A65" s="9"/>
      <c r="B65" s="10"/>
      <c r="C65" s="43"/>
      <c r="D65" s="43"/>
      <c r="E65" s="43"/>
      <c r="F65" s="43"/>
      <c r="G65" s="44"/>
      <c r="H65" s="19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0"/>
      <c r="AJ65" s="40"/>
    </row>
    <row r="66" spans="1:36" ht="12.75" customHeight="1" x14ac:dyDescent="0.2">
      <c r="A66" s="20" t="s">
        <v>87</v>
      </c>
      <c r="B66" s="20">
        <v>51</v>
      </c>
      <c r="C66" s="20" t="s">
        <v>88</v>
      </c>
      <c r="D66" s="45"/>
      <c r="E66" s="46"/>
      <c r="F66" s="13"/>
      <c r="G66" s="17"/>
      <c r="H66" s="13"/>
      <c r="I66" s="13"/>
      <c r="J66" s="13"/>
      <c r="K66" s="13"/>
      <c r="L66" s="13"/>
      <c r="M66" s="19"/>
      <c r="N66" s="19"/>
      <c r="O66" s="19"/>
      <c r="P66" s="19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0"/>
      <c r="AH66" s="40"/>
      <c r="AI66" s="40"/>
      <c r="AJ66" s="40"/>
    </row>
    <row r="67" spans="1:36" ht="12.75" customHeight="1" x14ac:dyDescent="0.2">
      <c r="A67" s="20" t="s">
        <v>87</v>
      </c>
      <c r="B67" s="20">
        <v>52</v>
      </c>
      <c r="C67" s="23" t="s">
        <v>89</v>
      </c>
      <c r="D67" s="45">
        <f t="shared" ref="D67:D73" si="12">E67+F67</f>
        <v>60</v>
      </c>
      <c r="E67" s="46">
        <f t="shared" ref="E67:E73" si="13">(I67+M67+Q67+U67+Y67+AC67)*15</f>
        <v>30</v>
      </c>
      <c r="F67" s="13">
        <f>(J67+N67+R67+V67+Z67+AD67)*15</f>
        <v>30</v>
      </c>
      <c r="G67" s="17">
        <f t="shared" ref="G67:G71" si="14">+L67+P67+T67+X67+AB67+AF67+AJ66</f>
        <v>4</v>
      </c>
      <c r="H67" s="13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>
        <v>2</v>
      </c>
      <c r="V67" s="40">
        <v>2</v>
      </c>
      <c r="W67" s="40" t="s">
        <v>26</v>
      </c>
      <c r="X67" s="40">
        <v>4</v>
      </c>
      <c r="Y67" s="40"/>
      <c r="Z67" s="40"/>
      <c r="AA67" s="40"/>
      <c r="AB67" s="40"/>
      <c r="AC67" s="47"/>
      <c r="AD67" s="47"/>
      <c r="AE67" s="47"/>
      <c r="AF67" s="47"/>
      <c r="AG67" s="40"/>
      <c r="AH67" s="40"/>
      <c r="AI67" s="40"/>
      <c r="AJ67" s="40"/>
    </row>
    <row r="68" spans="1:36" ht="12.75" customHeight="1" x14ac:dyDescent="0.2">
      <c r="A68" s="20" t="s">
        <v>87</v>
      </c>
      <c r="B68" s="20">
        <v>53</v>
      </c>
      <c r="C68" s="23" t="s">
        <v>90</v>
      </c>
      <c r="D68" s="45">
        <f t="shared" si="12"/>
        <v>60</v>
      </c>
      <c r="E68" s="46">
        <f>(I68+M68+Q68+U68+Y68+AC68)*15</f>
        <v>30</v>
      </c>
      <c r="F68" s="13">
        <f>(J68+N68+R68+V68+Z68+AD68)*15</f>
        <v>30</v>
      </c>
      <c r="G68" s="17">
        <f t="shared" si="14"/>
        <v>3</v>
      </c>
      <c r="H68" s="13"/>
      <c r="I68" s="40"/>
      <c r="J68" s="40"/>
      <c r="K68" s="40"/>
      <c r="L68" s="40"/>
      <c r="M68" s="40"/>
      <c r="N68" s="40"/>
      <c r="O68" s="40"/>
      <c r="P68" s="40"/>
      <c r="Q68" s="40">
        <v>2</v>
      </c>
      <c r="R68" s="40">
        <v>2</v>
      </c>
      <c r="S68" s="40" t="s">
        <v>23</v>
      </c>
      <c r="T68" s="40">
        <v>3</v>
      </c>
      <c r="U68" s="40"/>
      <c r="V68" s="40"/>
      <c r="W68" s="40"/>
      <c r="X68" s="40"/>
      <c r="Y68" s="40"/>
      <c r="Z68" s="40"/>
      <c r="AA68" s="40"/>
      <c r="AB68" s="40"/>
      <c r="AC68" s="47"/>
      <c r="AD68" s="47"/>
      <c r="AE68" s="47"/>
      <c r="AF68" s="47"/>
      <c r="AG68" s="40"/>
      <c r="AH68" s="40"/>
      <c r="AI68" s="40"/>
      <c r="AJ68" s="40"/>
    </row>
    <row r="69" spans="1:36" x14ac:dyDescent="0.2">
      <c r="A69" s="20" t="s">
        <v>87</v>
      </c>
      <c r="B69" s="20">
        <v>54</v>
      </c>
      <c r="C69" s="23" t="s">
        <v>91</v>
      </c>
      <c r="D69" s="45">
        <f t="shared" si="12"/>
        <v>60</v>
      </c>
      <c r="E69" s="46">
        <f t="shared" si="13"/>
        <v>30</v>
      </c>
      <c r="F69" s="13">
        <f>(J69+N69+R69+V69+Z69+AD69)*15</f>
        <v>30</v>
      </c>
      <c r="G69" s="17">
        <f t="shared" si="14"/>
        <v>3</v>
      </c>
      <c r="H69" s="13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>
        <v>2</v>
      </c>
      <c r="V69" s="40">
        <v>2</v>
      </c>
      <c r="W69" s="40" t="s">
        <v>26</v>
      </c>
      <c r="X69" s="40">
        <v>3</v>
      </c>
      <c r="Y69" s="40"/>
      <c r="Z69" s="40"/>
      <c r="AA69" s="40"/>
      <c r="AB69" s="40"/>
      <c r="AC69" s="47"/>
      <c r="AD69" s="47"/>
      <c r="AE69" s="47"/>
      <c r="AF69" s="47"/>
      <c r="AG69" s="40"/>
      <c r="AH69" s="40"/>
      <c r="AI69" s="13"/>
      <c r="AJ69" s="13"/>
    </row>
    <row r="70" spans="1:36" x14ac:dyDescent="0.2">
      <c r="A70" s="20" t="s">
        <v>87</v>
      </c>
      <c r="B70" s="20">
        <v>55</v>
      </c>
      <c r="C70" s="20" t="s">
        <v>92</v>
      </c>
      <c r="D70" s="45">
        <f t="shared" si="12"/>
        <v>45</v>
      </c>
      <c r="E70" s="46">
        <f t="shared" si="13"/>
        <v>0</v>
      </c>
      <c r="F70" s="13">
        <f>(J70+N70+R70+V70+Z70+AD70)*15</f>
        <v>45</v>
      </c>
      <c r="G70" s="17">
        <f t="shared" si="14"/>
        <v>6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>
        <v>0</v>
      </c>
      <c r="Z70" s="13">
        <v>3</v>
      </c>
      <c r="AA70" s="13" t="s">
        <v>23</v>
      </c>
      <c r="AB70" s="13">
        <v>6</v>
      </c>
      <c r="AC70" s="13"/>
      <c r="AD70" s="13"/>
      <c r="AE70" s="13"/>
      <c r="AF70" s="13"/>
      <c r="AG70" s="13"/>
      <c r="AH70" s="13"/>
      <c r="AI70" s="13"/>
      <c r="AJ70" s="13"/>
    </row>
    <row r="71" spans="1:36" x14ac:dyDescent="0.2">
      <c r="A71" s="20" t="s">
        <v>87</v>
      </c>
      <c r="B71" s="20">
        <v>56</v>
      </c>
      <c r="C71" s="20" t="s">
        <v>93</v>
      </c>
      <c r="D71" s="45">
        <f t="shared" si="12"/>
        <v>45</v>
      </c>
      <c r="E71" s="46">
        <f t="shared" si="13"/>
        <v>0</v>
      </c>
      <c r="F71" s="13">
        <f>(J71+N71+R71+V71+Z71+AD71)*15</f>
        <v>45</v>
      </c>
      <c r="G71" s="17">
        <f t="shared" si="14"/>
        <v>6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>
        <v>0</v>
      </c>
      <c r="AD71" s="13">
        <v>3</v>
      </c>
      <c r="AE71" s="13" t="s">
        <v>23</v>
      </c>
      <c r="AF71" s="13">
        <v>6</v>
      </c>
      <c r="AG71" s="13"/>
      <c r="AH71" s="13"/>
      <c r="AI71" s="13"/>
      <c r="AJ71" s="13"/>
    </row>
    <row r="72" spans="1:36" x14ac:dyDescent="0.2">
      <c r="A72" s="20" t="s">
        <v>87</v>
      </c>
      <c r="B72" s="20">
        <v>57</v>
      </c>
      <c r="C72" s="20" t="s">
        <v>94</v>
      </c>
      <c r="D72" s="45">
        <f t="shared" si="12"/>
        <v>45</v>
      </c>
      <c r="E72" s="46">
        <f>(I72+M72+Q72+U72+Y72+AC72+AG72)*15</f>
        <v>0</v>
      </c>
      <c r="F72" s="13">
        <f>(J72+N72+R72+V72+Z72+AD72+AH72)*15</f>
        <v>45</v>
      </c>
      <c r="G72" s="17">
        <v>3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>
        <v>0</v>
      </c>
      <c r="AH72" s="13">
        <v>3</v>
      </c>
      <c r="AI72" s="13" t="s">
        <v>23</v>
      </c>
      <c r="AJ72" s="13">
        <v>3</v>
      </c>
    </row>
    <row r="73" spans="1:36" x14ac:dyDescent="0.2">
      <c r="A73" s="20" t="s">
        <v>87</v>
      </c>
      <c r="B73" s="20">
        <v>58</v>
      </c>
      <c r="C73" s="20" t="s">
        <v>95</v>
      </c>
      <c r="D73" s="45">
        <f t="shared" si="12"/>
        <v>480</v>
      </c>
      <c r="E73" s="46">
        <f t="shared" si="13"/>
        <v>0</v>
      </c>
      <c r="F73" s="13">
        <f>(J73+N73+R73+V73+Z73+AD73+AH73)*12</f>
        <v>480</v>
      </c>
      <c r="G73" s="17">
        <v>30</v>
      </c>
      <c r="H73" s="13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13">
        <v>0</v>
      </c>
      <c r="AH73" s="13">
        <v>40</v>
      </c>
      <c r="AI73" s="13" t="s">
        <v>23</v>
      </c>
      <c r="AJ73" s="13">
        <v>30</v>
      </c>
    </row>
    <row r="74" spans="1:36" x14ac:dyDescent="0.2">
      <c r="A74" s="48" t="s">
        <v>87</v>
      </c>
      <c r="B74" s="49">
        <v>59</v>
      </c>
      <c r="C74" s="20" t="s">
        <v>96</v>
      </c>
      <c r="D74" s="45">
        <v>30</v>
      </c>
      <c r="E74" s="46">
        <v>0</v>
      </c>
      <c r="F74" s="13">
        <v>30</v>
      </c>
      <c r="G74" s="17">
        <v>1</v>
      </c>
      <c r="H74" s="13"/>
      <c r="I74" s="40">
        <v>0</v>
      </c>
      <c r="J74" s="40">
        <v>2</v>
      </c>
      <c r="K74" s="40" t="s">
        <v>23</v>
      </c>
      <c r="L74" s="40">
        <v>1</v>
      </c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13"/>
      <c r="AH74" s="13"/>
      <c r="AI74" s="13"/>
      <c r="AJ74" s="13"/>
    </row>
    <row r="75" spans="1:36" ht="13.5" x14ac:dyDescent="0.2">
      <c r="A75" s="48"/>
      <c r="B75" s="49"/>
      <c r="C75" s="42" t="s">
        <v>86</v>
      </c>
      <c r="D75" s="17">
        <f>SUM(D66:D74)</f>
        <v>825</v>
      </c>
      <c r="E75" s="17">
        <f>SUM(E66:E74)</f>
        <v>90</v>
      </c>
      <c r="F75" s="17">
        <f>SUM(F66:F74)</f>
        <v>735</v>
      </c>
      <c r="G75" s="17">
        <f>SUM(G66:G74)</f>
        <v>56</v>
      </c>
      <c r="H75" s="50"/>
      <c r="I75" s="40">
        <f>SUM(I66:I74)+I64</f>
        <v>14</v>
      </c>
      <c r="J75" s="40">
        <f>SUM(J66:J74)+J64</f>
        <v>18</v>
      </c>
      <c r="K75" s="40">
        <f>SUM(K66:K73)+K64</f>
        <v>0</v>
      </c>
      <c r="L75" s="40">
        <f>SUM(L66:L74)+L64</f>
        <v>28</v>
      </c>
      <c r="M75" s="40">
        <f>SUM(M66:M74)+M64</f>
        <v>16</v>
      </c>
      <c r="N75" s="40">
        <f>SUM(N66:N74)+N64</f>
        <v>13</v>
      </c>
      <c r="O75" s="40">
        <f>SUM(O66:O74)+O64</f>
        <v>0</v>
      </c>
      <c r="P75" s="40">
        <f>SUM(P66:P74)+P64</f>
        <v>31</v>
      </c>
      <c r="Q75" s="40">
        <f t="shared" ref="Q75:AJ75" si="15">SUM(Q66:Q73)+Q64</f>
        <v>15</v>
      </c>
      <c r="R75" s="40">
        <f t="shared" si="15"/>
        <v>11</v>
      </c>
      <c r="S75" s="40">
        <f t="shared" si="15"/>
        <v>0</v>
      </c>
      <c r="T75" s="51">
        <f t="shared" si="15"/>
        <v>28</v>
      </c>
      <c r="U75" s="40">
        <f t="shared" si="15"/>
        <v>17</v>
      </c>
      <c r="V75" s="40">
        <f t="shared" si="15"/>
        <v>11</v>
      </c>
      <c r="W75" s="40">
        <f t="shared" si="15"/>
        <v>0</v>
      </c>
      <c r="X75" s="51">
        <f t="shared" si="15"/>
        <v>27</v>
      </c>
      <c r="Y75" s="40">
        <f t="shared" si="15"/>
        <v>13</v>
      </c>
      <c r="Z75" s="40">
        <f t="shared" si="15"/>
        <v>15</v>
      </c>
      <c r="AA75" s="40">
        <f t="shared" si="15"/>
        <v>0</v>
      </c>
      <c r="AB75" s="51">
        <f t="shared" si="15"/>
        <v>31</v>
      </c>
      <c r="AC75" s="40">
        <f t="shared" si="15"/>
        <v>17</v>
      </c>
      <c r="AD75" s="40">
        <f t="shared" si="15"/>
        <v>21</v>
      </c>
      <c r="AE75" s="40">
        <f t="shared" si="15"/>
        <v>0</v>
      </c>
      <c r="AF75" s="51">
        <f t="shared" si="15"/>
        <v>32</v>
      </c>
      <c r="AG75" s="40">
        <f t="shared" si="15"/>
        <v>0</v>
      </c>
      <c r="AH75" s="40">
        <f t="shared" si="15"/>
        <v>43</v>
      </c>
      <c r="AI75" s="40">
        <f t="shared" si="15"/>
        <v>0</v>
      </c>
      <c r="AJ75" s="51">
        <f t="shared" si="15"/>
        <v>33</v>
      </c>
    </row>
    <row r="76" spans="1:36" x14ac:dyDescent="0.2">
      <c r="A76" s="1"/>
      <c r="B76" s="1"/>
      <c r="C76" s="1"/>
      <c r="D76" s="17">
        <f>+D64+D75</f>
        <v>3240</v>
      </c>
      <c r="E76" s="17">
        <f>+E64+E75</f>
        <v>1380</v>
      </c>
      <c r="F76" s="17">
        <f>+F64+F75</f>
        <v>1860</v>
      </c>
      <c r="G76" s="17">
        <f>+G64+G75</f>
        <v>210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2">
      <c r="A77" s="1"/>
      <c r="B77" s="1"/>
      <c r="C77" s="1"/>
      <c r="D77" s="1"/>
      <c r="E77" s="1"/>
      <c r="F77" s="1"/>
      <c r="G77" s="5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2">
      <c r="A78" s="1"/>
      <c r="B78" s="1"/>
      <c r="C78" s="1"/>
      <c r="D78" s="53">
        <f>SUM(E78:F78)</f>
        <v>1</v>
      </c>
      <c r="E78" s="53">
        <f>+E76/D76</f>
        <v>0.42592592592592593</v>
      </c>
      <c r="F78" s="53">
        <f>+F76/D76</f>
        <v>0.57407407407407407</v>
      </c>
      <c r="G78" s="5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2">
      <c r="A79" s="1"/>
      <c r="B79" s="1"/>
      <c r="C79" s="1"/>
      <c r="D79" s="1"/>
      <c r="E79" s="1"/>
      <c r="F79" s="1"/>
      <c r="G79" s="5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2">
      <c r="A80" s="1"/>
      <c r="B80" s="1"/>
      <c r="C80" s="1"/>
      <c r="D80" s="37" t="s">
        <v>97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2">
      <c r="A81" s="1"/>
      <c r="B81" s="1"/>
      <c r="C81" s="1"/>
      <c r="D81" s="1" t="s">
        <v>98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2">
      <c r="A82" s="1"/>
      <c r="B82" s="1"/>
      <c r="C82" s="1"/>
      <c r="D82" s="1" t="s">
        <v>99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2">
      <c r="A83" s="1"/>
      <c r="B83" s="1"/>
      <c r="C83" s="1"/>
      <c r="D83" s="1" t="s">
        <v>100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2">
      <c r="A94" s="1"/>
      <c r="B94" s="1"/>
      <c r="C94" s="1"/>
      <c r="D94" s="54"/>
      <c r="E94" s="54"/>
      <c r="F94" s="54"/>
      <c r="G94" s="5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2">
      <c r="A95" s="1"/>
      <c r="B95" s="1"/>
      <c r="C95" s="55"/>
      <c r="D95" s="54"/>
      <c r="E95" s="54"/>
      <c r="F95" s="54"/>
      <c r="G95" s="5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2">
      <c r="A96" s="1"/>
      <c r="B96" s="1"/>
      <c r="C96" s="56"/>
      <c r="D96" s="54"/>
      <c r="E96" s="54"/>
      <c r="F96" s="54"/>
      <c r="G96" s="5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2">
      <c r="A97" s="1"/>
      <c r="B97" s="1"/>
      <c r="C97" s="56"/>
      <c r="D97" s="54"/>
      <c r="E97" s="54"/>
      <c r="F97" s="54"/>
      <c r="G97" s="5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2">
      <c r="A98" s="1"/>
      <c r="B98" s="1"/>
      <c r="C98" s="56"/>
      <c r="D98" s="54"/>
      <c r="E98" s="54"/>
      <c r="F98" s="54"/>
      <c r="G98" s="5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2">
      <c r="A99" s="1"/>
      <c r="B99" s="1"/>
      <c r="C99" s="56"/>
      <c r="D99" s="54"/>
      <c r="E99" s="54"/>
      <c r="F99" s="54"/>
      <c r="G99" s="5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2">
      <c r="A100" s="1"/>
      <c r="B100" s="1"/>
      <c r="C100" s="56"/>
      <c r="D100" s="54"/>
      <c r="E100" s="54"/>
      <c r="F100" s="54"/>
      <c r="G100" s="5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">
      <c r="A101" s="1"/>
      <c r="B101" s="1"/>
      <c r="C101" s="1"/>
      <c r="D101" s="54"/>
      <c r="E101" s="54"/>
      <c r="F101" s="54"/>
      <c r="G101" s="5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mergeCells count="33">
    <mergeCell ref="C65:F65"/>
    <mergeCell ref="AG6:AJ6"/>
    <mergeCell ref="A8:F8"/>
    <mergeCell ref="A15:F15"/>
    <mergeCell ref="A26:F26"/>
    <mergeCell ref="A40:F40"/>
    <mergeCell ref="A61:F61"/>
    <mergeCell ref="I6:L6"/>
    <mergeCell ref="M6:P6"/>
    <mergeCell ref="Q6:T6"/>
    <mergeCell ref="U6:X6"/>
    <mergeCell ref="Y6:AB6"/>
    <mergeCell ref="AC6:AF6"/>
    <mergeCell ref="Q4:X4"/>
    <mergeCell ref="Y4:AF4"/>
    <mergeCell ref="AG4:AJ4"/>
    <mergeCell ref="I5:L5"/>
    <mergeCell ref="M5:P5"/>
    <mergeCell ref="Q5:T5"/>
    <mergeCell ref="U5:X5"/>
    <mergeCell ref="Y5:AB5"/>
    <mergeCell ref="AC5:AF5"/>
    <mergeCell ref="AG5:AJ5"/>
    <mergeCell ref="C1:H1"/>
    <mergeCell ref="C2:C7"/>
    <mergeCell ref="D2:G3"/>
    <mergeCell ref="H2:H7"/>
    <mergeCell ref="I2:AJ3"/>
    <mergeCell ref="D4:D7"/>
    <mergeCell ref="E4:E7"/>
    <mergeCell ref="F4:F7"/>
    <mergeCell ref="G4:G7"/>
    <mergeCell ref="I4:P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E830F1D9-E4D5-42BF-A60A-6D0BD3EDD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BC28AC-6F75-4900-B399-9666EC970D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BC47CB-6E3C-4BA4-894D-45E2198F9455}">
  <ds:schemaRefs>
    <ds:schemaRef ds:uri="http://purl.org/dc/dcmitype/"/>
    <ds:schemaRef ds:uri="http://purl.org/dc/elements/1.1/"/>
    <ds:schemaRef ds:uri="http://schemas.openxmlformats.org/package/2006/metadata/core-properties"/>
    <ds:schemaRef ds:uri="a9b9daa9-7c18-43cb-b739-b9d24a09a057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e8145b8f-b3f3-4a8c-894a-a44235af36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2023-06-19T06:24:13Z</dcterms:created>
  <dcterms:modified xsi:type="dcterms:W3CDTF">2023-06-19T06:26:56Z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