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C55" i="1"/>
  <c r="B55" i="1"/>
  <c r="E54" i="1"/>
  <c r="D54" i="1"/>
  <c r="C54" i="1"/>
  <c r="B54" i="1" s="1"/>
  <c r="E53" i="1"/>
  <c r="D53" i="1"/>
  <c r="C53" i="1"/>
  <c r="B53" i="1"/>
  <c r="E52" i="1"/>
  <c r="D52" i="1"/>
  <c r="C52" i="1"/>
  <c r="B52" i="1" s="1"/>
  <c r="E51" i="1"/>
  <c r="D51" i="1"/>
  <c r="C51" i="1"/>
  <c r="B51" i="1"/>
  <c r="E50" i="1"/>
  <c r="D50" i="1"/>
  <c r="C50" i="1"/>
  <c r="B50" i="1" s="1"/>
  <c r="E49" i="1"/>
  <c r="D49" i="1"/>
  <c r="C49" i="1"/>
  <c r="B49" i="1"/>
  <c r="E47" i="1"/>
  <c r="D47" i="1"/>
  <c r="C47" i="1"/>
  <c r="B47" i="1" s="1"/>
  <c r="E46" i="1"/>
  <c r="E56" i="1" s="1"/>
  <c r="D46" i="1"/>
  <c r="D56" i="1" s="1"/>
  <c r="C46" i="1"/>
  <c r="C56" i="1" s="1"/>
  <c r="B46" i="1"/>
  <c r="V43" i="1"/>
  <c r="V56" i="1" s="1"/>
  <c r="U43" i="1"/>
  <c r="U56" i="1" s="1"/>
  <c r="T43" i="1"/>
  <c r="T56" i="1" s="1"/>
  <c r="S43" i="1"/>
  <c r="S56" i="1" s="1"/>
  <c r="R43" i="1"/>
  <c r="R56" i="1" s="1"/>
  <c r="Q43" i="1"/>
  <c r="Q56" i="1" s="1"/>
  <c r="P43" i="1"/>
  <c r="P56" i="1" s="1"/>
  <c r="O43" i="1"/>
  <c r="O56" i="1" s="1"/>
  <c r="N43" i="1"/>
  <c r="N56" i="1" s="1"/>
  <c r="M43" i="1"/>
  <c r="M56" i="1" s="1"/>
  <c r="L43" i="1"/>
  <c r="L56" i="1" s="1"/>
  <c r="K43" i="1"/>
  <c r="K56" i="1" s="1"/>
  <c r="J43" i="1"/>
  <c r="J56" i="1" s="1"/>
  <c r="I43" i="1"/>
  <c r="I56" i="1" s="1"/>
  <c r="H43" i="1"/>
  <c r="H56" i="1" s="1"/>
  <c r="G43" i="1"/>
  <c r="G56" i="1" s="1"/>
  <c r="D42" i="1"/>
  <c r="C42" i="1"/>
  <c r="B42" i="1"/>
  <c r="E41" i="1"/>
  <c r="E39" i="1" s="1"/>
  <c r="D41" i="1"/>
  <c r="C41" i="1"/>
  <c r="B41" i="1"/>
  <c r="E40" i="1"/>
  <c r="D40" i="1"/>
  <c r="C40" i="1"/>
  <c r="B40" i="1"/>
  <c r="E38" i="1"/>
  <c r="D38" i="1"/>
  <c r="C38" i="1"/>
  <c r="B38" i="1" s="1"/>
  <c r="E37" i="1"/>
  <c r="D37" i="1"/>
  <c r="C37" i="1"/>
  <c r="B37" i="1"/>
  <c r="E36" i="1"/>
  <c r="D36" i="1"/>
  <c r="C36" i="1"/>
  <c r="B36" i="1" s="1"/>
  <c r="E35" i="1"/>
  <c r="E34" i="1"/>
  <c r="D34" i="1"/>
  <c r="C34" i="1"/>
  <c r="B34" i="1" s="1"/>
  <c r="E33" i="1"/>
  <c r="D33" i="1"/>
  <c r="B33" i="1" s="1"/>
  <c r="C33" i="1"/>
  <c r="E32" i="1"/>
  <c r="E31" i="1"/>
  <c r="D31" i="1"/>
  <c r="B31" i="1" s="1"/>
  <c r="C31" i="1"/>
  <c r="E30" i="1"/>
  <c r="D30" i="1"/>
  <c r="C30" i="1"/>
  <c r="B30" i="1" s="1"/>
  <c r="E29" i="1"/>
  <c r="E28" i="1" s="1"/>
  <c r="D29" i="1"/>
  <c r="B29" i="1" s="1"/>
  <c r="C29" i="1"/>
  <c r="E27" i="1"/>
  <c r="D27" i="1"/>
  <c r="C27" i="1"/>
  <c r="B27" i="1"/>
  <c r="E26" i="1"/>
  <c r="E24" i="1" s="1"/>
  <c r="D26" i="1"/>
  <c r="C26" i="1"/>
  <c r="B26" i="1"/>
  <c r="E25" i="1"/>
  <c r="D25" i="1"/>
  <c r="C25" i="1"/>
  <c r="B25" i="1"/>
  <c r="E23" i="1"/>
  <c r="D23" i="1"/>
  <c r="C23" i="1"/>
  <c r="B23" i="1" s="1"/>
  <c r="E22" i="1"/>
  <c r="D22" i="1"/>
  <c r="C22" i="1"/>
  <c r="B22" i="1"/>
  <c r="E21" i="1"/>
  <c r="D21" i="1"/>
  <c r="C21" i="1"/>
  <c r="B21" i="1" s="1"/>
  <c r="E20" i="1"/>
  <c r="E19" i="1"/>
  <c r="D19" i="1"/>
  <c r="C19" i="1"/>
  <c r="B19" i="1" s="1"/>
  <c r="E18" i="1"/>
  <c r="D18" i="1"/>
  <c r="B18" i="1" s="1"/>
  <c r="C18" i="1"/>
  <c r="E17" i="1"/>
  <c r="E16" i="1" s="1"/>
  <c r="D17" i="1"/>
  <c r="C17" i="1"/>
  <c r="B17" i="1" s="1"/>
  <c r="E15" i="1"/>
  <c r="D15" i="1"/>
  <c r="C15" i="1"/>
  <c r="B15" i="1"/>
  <c r="E14" i="1"/>
  <c r="E12" i="1" s="1"/>
  <c r="D14" i="1"/>
  <c r="B14" i="1" s="1"/>
  <c r="C14" i="1"/>
  <c r="E13" i="1"/>
  <c r="D13" i="1"/>
  <c r="C13" i="1"/>
  <c r="B13" i="1"/>
  <c r="E11" i="1"/>
  <c r="E7" i="1" s="1"/>
  <c r="E43" i="1" s="1"/>
  <c r="E57" i="1" s="1"/>
  <c r="D11" i="1"/>
  <c r="C11" i="1"/>
  <c r="B11" i="1"/>
  <c r="D10" i="1"/>
  <c r="C10" i="1"/>
  <c r="B10" i="1"/>
  <c r="D9" i="1"/>
  <c r="C9" i="1"/>
  <c r="B9" i="1" s="1"/>
  <c r="E8" i="1"/>
  <c r="D8" i="1"/>
  <c r="D43" i="1" s="1"/>
  <c r="C8" i="1"/>
  <c r="C43" i="1" s="1"/>
  <c r="B56" i="1" l="1"/>
  <c r="C57" i="1"/>
  <c r="D57" i="1"/>
  <c r="B8" i="1"/>
  <c r="B43" i="1" s="1"/>
  <c r="B57" i="1" s="1"/>
  <c r="C59" i="1" l="1"/>
  <c r="D59" i="1"/>
  <c r="B59" i="1" l="1"/>
</calcChain>
</file>

<file path=xl/sharedStrings.xml><?xml version="1.0" encoding="utf-8"?>
<sst xmlns="http://schemas.openxmlformats.org/spreadsheetml/2006/main" count="119" uniqueCount="72">
  <si>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</si>
  <si>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</si>
  <si>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</si>
  <si>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</si>
  <si>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</si>
  <si>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</si>
  <si>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</si>
  <si>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</si>
  <si>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</si>
  <si>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</si>
  <si>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</si>
  <si>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</si>
  <si>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</si>
  <si>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</si>
  <si>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Általános gazdaságtudományi ismeretek</t>
  </si>
  <si>
    <t>Vezetői közgazdaságtan</t>
  </si>
  <si>
    <t>K</t>
  </si>
  <si>
    <t>Világgazdasági és intergrációs folyamatok</t>
  </si>
  <si>
    <t>Környezetgazdaságtan</t>
  </si>
  <si>
    <t>Gazdasági és agrárjog</t>
  </si>
  <si>
    <t>Módszertani ismeretek</t>
  </si>
  <si>
    <t>Ökonometria és kutatásmódszertan</t>
  </si>
  <si>
    <t>G</t>
  </si>
  <si>
    <t>Gazdaságstatisztika</t>
  </si>
  <si>
    <t>Agrárinformatika és agrárinformációs rendszerek</t>
  </si>
  <si>
    <t>Vállalatgazdaságtani ismeretek</t>
  </si>
  <si>
    <t>Vállalati és vezetői gazdaságtan</t>
  </si>
  <si>
    <t>Agrárvállalkozások stratégiai menedzsmentje</t>
  </si>
  <si>
    <t>Emberi erőforrás gazdálkodás</t>
  </si>
  <si>
    <t>Marketing, minőség és projektmenedzsment ismeretek</t>
  </si>
  <si>
    <t>Agrármarketing és fogyasztóvédelem</t>
  </si>
  <si>
    <t>Minőségmenedzsment</t>
  </si>
  <si>
    <t>Projekt- és innováció-menedzsment</t>
  </si>
  <si>
    <t xml:space="preserve">Pénzügyi és controlling ismeretek </t>
  </si>
  <si>
    <t>Vezetői számvitel és controlling</t>
  </si>
  <si>
    <t>Gazdasági elemzés</t>
  </si>
  <si>
    <t>Haladó vállalati pénzügyek</t>
  </si>
  <si>
    <t xml:space="preserve">Differenciált szakmai ismeretkör I. – Agrárgazdaságtani, agrárpolitikai ismeretek </t>
  </si>
  <si>
    <t>Agrár- és vidékgazdaságtan</t>
  </si>
  <si>
    <t>Agrár- és vidékfejlesztéspolitika</t>
  </si>
  <si>
    <t>Agrárköz- és szakigazgatás</t>
  </si>
  <si>
    <t>Differenciált szakmai ismeretkör II. – Termékpálya gazdaságtani ismeretek</t>
  </si>
  <si>
    <t>Ellátásilánc-menedzsment</t>
  </si>
  <si>
    <t>Agrár- és élelmiszerpiacok gazdaságtana</t>
  </si>
  <si>
    <t>Differenciált szakmai ismeretkör III. – Ágazatgazdaságtani ismeretek</t>
  </si>
  <si>
    <t>Állattenyésztési ágazatok gazdaságtana</t>
  </si>
  <si>
    <t>Növénytermesztési és kertészeti ágazatok gazdaságtana</t>
  </si>
  <si>
    <t>Mezőgazdasági vállalkozások tervezése és elemzése</t>
  </si>
  <si>
    <t>Differenciált szakmai ismeretkör IV –  Mezőgazdasági és élelmiszeripari ismeretek</t>
  </si>
  <si>
    <t>Fenntartható technológiák: állati termékek előállítása</t>
  </si>
  <si>
    <t>Fenntartható technológiák: növényi termékek előállítása</t>
  </si>
  <si>
    <t>Fenntartható technológiák: élelmiszer-feldolgozás</t>
  </si>
  <si>
    <t>Összesen</t>
  </si>
  <si>
    <t>Kritériumfeltételek ***</t>
  </si>
  <si>
    <t>Szabadon választható 1. tantárgy más mesterszakról (MSc/MA)</t>
  </si>
  <si>
    <t>Szabadon választható 2. tantárgy más mesterszakról (MSc/MA)</t>
  </si>
  <si>
    <t>Szaknyelv</t>
  </si>
  <si>
    <t>Diplomadolgozat 1</t>
  </si>
  <si>
    <t>Diplomadolgozat 2</t>
  </si>
  <si>
    <t>Diplomadolgozat 3</t>
  </si>
  <si>
    <t>Szakmai gyakorlat 1.</t>
  </si>
  <si>
    <t>B</t>
  </si>
  <si>
    <t>Szakmai gyakorlat 2.</t>
  </si>
  <si>
    <t>Szakmai gyakorlat 3.</t>
  </si>
  <si>
    <t>Szakmai gyakorlat 4.</t>
  </si>
  <si>
    <t>Jelmagyarázat:</t>
  </si>
  <si>
    <t>E = Elméleti óra</t>
  </si>
  <si>
    <t>V =Vizsga típusa</t>
  </si>
  <si>
    <t>K = Kollokvium</t>
  </si>
  <si>
    <t>GY = Gyakorlati óra</t>
  </si>
  <si>
    <t>G = Gyakorlati jegy</t>
  </si>
  <si>
    <t>B =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</si>
</sst>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/>
    <xf numFmtId="0" fontId="1" fillId="0" borderId="5" xfId="0" applyFont="1" applyBorder="1"/>
    <xf numFmtId="0" fontId="2" fillId="0" borderId="5" xfId="0" applyFont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/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2" fillId="0" borderId="0" xfId="0" applyNumberFormat="1" applyFont="1"/>
    <xf numFmtId="0" fontId="8" fillId="0" borderId="0" xfId="0" applyFont="1"/>
    <xf numFmtId="9" fontId="8" fillId="0" borderId="0" xfId="0" applyNumberFormat="1" applyFont="1"/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0.28515625" style="7" customWidth="1"/>
    <col min="2" max="2" width="6.7109375" style="7" customWidth="1"/>
    <col min="3" max="3" width="6.28515625" style="7" customWidth="1"/>
    <col min="4" max="4" width="6.7109375" style="7" customWidth="1"/>
    <col min="5" max="5" width="6.28515625" style="7" customWidth="1"/>
    <col min="6" max="6" width="10.28515625" style="7" customWidth="1"/>
    <col min="7" max="7" width="3.7109375" style="7" customWidth="1"/>
    <col min="8" max="8" width="3.85546875" style="7" customWidth="1"/>
    <col min="9" max="9" width="3.28515625" style="7" customWidth="1"/>
    <col min="10" max="10" width="5.140625" style="7" customWidth="1"/>
    <col min="11" max="12" width="3.85546875" style="7" customWidth="1"/>
    <col min="13" max="13" width="4.140625" style="7" customWidth="1"/>
    <col min="14" max="14" width="4.7109375" style="7" customWidth="1"/>
    <col min="15" max="16" width="3.85546875" style="7" customWidth="1"/>
    <col min="17" max="17" width="4" style="7" customWidth="1"/>
    <col min="18" max="18" width="5.140625" style="7" customWidth="1"/>
    <col min="19" max="20" width="3.85546875" style="7" customWidth="1"/>
    <col min="21" max="21" width="4.140625" style="7" customWidth="1"/>
    <col min="22" max="22" width="5.140625" style="7" customWidth="1"/>
    <col min="23" max="16384" width="8.85546875" style="7"/>
  </cols>
  <sheetData>
    <row r="1" spans="1:22" ht="12.75" customHeight="1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2">
      <c r="A2" s="8"/>
      <c r="B2" s="9"/>
      <c r="C2" s="10"/>
      <c r="D2" s="10"/>
      <c r="E2" s="11"/>
      <c r="F2" s="12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2.75" customHeight="1" x14ac:dyDescent="0.2">
      <c r="A3" s="8"/>
      <c r="B3" s="13" t="s">
        <v>4</v>
      </c>
      <c r="C3" s="13" t="s">
        <v>5</v>
      </c>
      <c r="D3" s="13" t="s">
        <v>6</v>
      </c>
      <c r="E3" s="14" t="s">
        <v>7</v>
      </c>
      <c r="F3" s="12"/>
      <c r="G3" s="6" t="s">
        <v>8</v>
      </c>
      <c r="H3" s="6"/>
      <c r="I3" s="6"/>
      <c r="J3" s="6"/>
      <c r="K3" s="6"/>
      <c r="L3" s="6"/>
      <c r="M3" s="6"/>
      <c r="N3" s="6"/>
      <c r="O3" s="6" t="s">
        <v>9</v>
      </c>
      <c r="P3" s="6"/>
      <c r="Q3" s="6"/>
      <c r="R3" s="6"/>
      <c r="S3" s="6"/>
      <c r="T3" s="6"/>
      <c r="U3" s="6"/>
      <c r="V3" s="6"/>
    </row>
    <row r="4" spans="1:22" x14ac:dyDescent="0.2">
      <c r="A4" s="8"/>
      <c r="B4" s="13"/>
      <c r="C4" s="13"/>
      <c r="D4" s="13"/>
      <c r="E4" s="14"/>
      <c r="F4" s="12"/>
      <c r="G4" s="6">
        <v>1</v>
      </c>
      <c r="H4" s="6"/>
      <c r="I4" s="6"/>
      <c r="J4" s="6"/>
      <c r="K4" s="6">
        <v>2</v>
      </c>
      <c r="L4" s="6"/>
      <c r="M4" s="6"/>
      <c r="N4" s="6"/>
      <c r="O4" s="6">
        <v>3</v>
      </c>
      <c r="P4" s="6"/>
      <c r="Q4" s="6"/>
      <c r="R4" s="6"/>
      <c r="S4" s="6">
        <v>4</v>
      </c>
      <c r="T4" s="6"/>
      <c r="U4" s="6"/>
      <c r="V4" s="6"/>
    </row>
    <row r="5" spans="1:22" x14ac:dyDescent="0.2">
      <c r="A5" s="8"/>
      <c r="B5" s="13"/>
      <c r="C5" s="13"/>
      <c r="D5" s="13"/>
      <c r="E5" s="14"/>
      <c r="F5" s="12"/>
      <c r="G5" s="6">
        <v>15</v>
      </c>
      <c r="H5" s="6"/>
      <c r="I5" s="6"/>
      <c r="J5" s="6"/>
      <c r="K5" s="6">
        <v>15</v>
      </c>
      <c r="L5" s="6"/>
      <c r="M5" s="6"/>
      <c r="N5" s="6"/>
      <c r="O5" s="6">
        <v>15</v>
      </c>
      <c r="P5" s="6"/>
      <c r="Q5" s="6"/>
      <c r="R5" s="6"/>
      <c r="S5" s="6">
        <v>15</v>
      </c>
      <c r="T5" s="6"/>
      <c r="U5" s="6"/>
      <c r="V5" s="6"/>
    </row>
    <row r="6" spans="1:22" ht="27" customHeight="1" thickBot="1" x14ac:dyDescent="0.25">
      <c r="A6" s="8"/>
      <c r="B6" s="15"/>
      <c r="C6" s="15"/>
      <c r="D6" s="15"/>
      <c r="E6" s="16"/>
      <c r="F6" s="17"/>
      <c r="G6" s="18" t="s">
        <v>10</v>
      </c>
      <c r="H6" s="18" t="s">
        <v>11</v>
      </c>
      <c r="I6" s="18" t="s">
        <v>12</v>
      </c>
      <c r="J6" s="18" t="s">
        <v>13</v>
      </c>
      <c r="K6" s="18" t="s">
        <v>10</v>
      </c>
      <c r="L6" s="18" t="s">
        <v>11</v>
      </c>
      <c r="M6" s="18" t="s">
        <v>12</v>
      </c>
      <c r="N6" s="18" t="s">
        <v>13</v>
      </c>
      <c r="O6" s="18" t="s">
        <v>10</v>
      </c>
      <c r="P6" s="18" t="s">
        <v>11</v>
      </c>
      <c r="Q6" s="18" t="s">
        <v>12</v>
      </c>
      <c r="R6" s="18" t="s">
        <v>13</v>
      </c>
      <c r="S6" s="18" t="s">
        <v>10</v>
      </c>
      <c r="T6" s="18" t="s">
        <v>11</v>
      </c>
      <c r="U6" s="18" t="s">
        <v>12</v>
      </c>
      <c r="V6" s="18" t="s">
        <v>13</v>
      </c>
    </row>
    <row r="7" spans="1:22" x14ac:dyDescent="0.2">
      <c r="A7" s="19" t="s">
        <v>14</v>
      </c>
      <c r="B7" s="19"/>
      <c r="C7" s="19"/>
      <c r="D7" s="19"/>
      <c r="E7" s="20">
        <f>SUM(E8:E11)</f>
        <v>13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x14ac:dyDescent="0.2">
      <c r="A8" s="22" t="s">
        <v>15</v>
      </c>
      <c r="B8" s="23">
        <f>C8+D8</f>
        <v>60</v>
      </c>
      <c r="C8" s="23">
        <f t="shared" ref="C8:D11" si="0">(G8+K8+O8+S8)*15</f>
        <v>30</v>
      </c>
      <c r="D8" s="23">
        <f t="shared" si="0"/>
        <v>30</v>
      </c>
      <c r="E8" s="24">
        <f t="shared" ref="E8:E34" si="1">+J8+N8+R8+V8</f>
        <v>4</v>
      </c>
      <c r="F8" s="23"/>
      <c r="G8" s="23">
        <v>2</v>
      </c>
      <c r="H8" s="23">
        <v>2</v>
      </c>
      <c r="I8" s="23" t="s">
        <v>16</v>
      </c>
      <c r="J8" s="23">
        <v>4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x14ac:dyDescent="0.2">
      <c r="A9" s="22" t="s">
        <v>17</v>
      </c>
      <c r="B9" s="23">
        <f>C9+D9</f>
        <v>30</v>
      </c>
      <c r="C9" s="23">
        <f t="shared" si="0"/>
        <v>30</v>
      </c>
      <c r="D9" s="23">
        <f t="shared" si="0"/>
        <v>0</v>
      </c>
      <c r="E9" s="24">
        <v>3</v>
      </c>
      <c r="F9" s="23"/>
      <c r="G9" s="23"/>
      <c r="H9" s="23"/>
      <c r="I9" s="23"/>
      <c r="J9" s="23"/>
      <c r="K9" s="23">
        <v>2</v>
      </c>
      <c r="L9" s="23">
        <v>0</v>
      </c>
      <c r="M9" s="23" t="s">
        <v>16</v>
      </c>
      <c r="N9" s="23">
        <v>3</v>
      </c>
      <c r="O9" s="23"/>
      <c r="P9" s="23"/>
      <c r="Q9" s="23"/>
      <c r="R9" s="23"/>
      <c r="S9" s="23"/>
      <c r="T9" s="23"/>
      <c r="U9" s="23"/>
      <c r="V9" s="23"/>
    </row>
    <row r="10" spans="1:22" ht="12.75" customHeight="1" x14ac:dyDescent="0.2">
      <c r="A10" s="22" t="s">
        <v>18</v>
      </c>
      <c r="B10" s="23">
        <f>C10+D10</f>
        <v>60</v>
      </c>
      <c r="C10" s="23">
        <f t="shared" si="0"/>
        <v>30</v>
      </c>
      <c r="D10" s="23">
        <f t="shared" si="0"/>
        <v>30</v>
      </c>
      <c r="E10" s="24">
        <v>3</v>
      </c>
      <c r="F10" s="23"/>
      <c r="G10" s="23">
        <v>2</v>
      </c>
      <c r="H10" s="23">
        <v>2</v>
      </c>
      <c r="I10" s="23" t="s">
        <v>16</v>
      </c>
      <c r="J10" s="23">
        <v>3</v>
      </c>
      <c r="K10" s="23"/>
      <c r="L10" s="23"/>
      <c r="M10" s="25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2.75" customHeight="1" x14ac:dyDescent="0.25">
      <c r="A11" s="22" t="s">
        <v>19</v>
      </c>
      <c r="B11" s="23">
        <f>C11+D11</f>
        <v>30</v>
      </c>
      <c r="C11" s="23">
        <f t="shared" si="0"/>
        <v>30</v>
      </c>
      <c r="D11" s="23">
        <f t="shared" si="0"/>
        <v>0</v>
      </c>
      <c r="E11" s="24">
        <f t="shared" si="1"/>
        <v>3</v>
      </c>
      <c r="F11" s="26"/>
      <c r="G11" s="23"/>
      <c r="H11" s="23"/>
      <c r="I11" s="23"/>
      <c r="J11" s="23"/>
      <c r="K11" s="25"/>
      <c r="L11" s="23"/>
      <c r="M11" s="23"/>
      <c r="N11" s="23"/>
      <c r="O11" s="23">
        <v>2</v>
      </c>
      <c r="P11" s="23">
        <v>0</v>
      </c>
      <c r="Q11" s="23" t="s">
        <v>16</v>
      </c>
      <c r="R11" s="23">
        <v>3</v>
      </c>
      <c r="S11" s="23"/>
      <c r="T11" s="23"/>
      <c r="U11" s="23"/>
      <c r="V11" s="23"/>
    </row>
    <row r="12" spans="1:22" x14ac:dyDescent="0.2">
      <c r="A12" s="19" t="s">
        <v>20</v>
      </c>
      <c r="B12" s="19"/>
      <c r="C12" s="19"/>
      <c r="D12" s="19"/>
      <c r="E12" s="20">
        <f>SUM(E13:E15)</f>
        <v>10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">
      <c r="A13" s="22" t="s">
        <v>21</v>
      </c>
      <c r="B13" s="23">
        <f>C13+D13</f>
        <v>45</v>
      </c>
      <c r="C13" s="23">
        <f t="shared" ref="C13:D15" si="2">(G13+K13+O13+S13)*15</f>
        <v>15</v>
      </c>
      <c r="D13" s="23">
        <f t="shared" si="2"/>
        <v>30</v>
      </c>
      <c r="E13" s="24">
        <f t="shared" si="1"/>
        <v>3</v>
      </c>
      <c r="F13" s="23"/>
      <c r="G13" s="23">
        <v>1</v>
      </c>
      <c r="H13" s="23">
        <v>2</v>
      </c>
      <c r="I13" s="23" t="s">
        <v>22</v>
      </c>
      <c r="J13" s="23">
        <v>3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2">
      <c r="A14" s="22" t="s">
        <v>23</v>
      </c>
      <c r="B14" s="23">
        <f>C14+D14</f>
        <v>30</v>
      </c>
      <c r="C14" s="23">
        <f t="shared" si="2"/>
        <v>0</v>
      </c>
      <c r="D14" s="23">
        <f t="shared" si="2"/>
        <v>30</v>
      </c>
      <c r="E14" s="24">
        <f t="shared" si="1"/>
        <v>3</v>
      </c>
      <c r="F14" s="23"/>
      <c r="G14" s="23">
        <v>0</v>
      </c>
      <c r="H14" s="23">
        <v>2</v>
      </c>
      <c r="I14" s="23" t="s">
        <v>22</v>
      </c>
      <c r="J14" s="23">
        <v>3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2.75" customHeight="1" x14ac:dyDescent="0.2">
      <c r="A15" s="27" t="s">
        <v>24</v>
      </c>
      <c r="B15" s="23">
        <f>C15+D15</f>
        <v>45</v>
      </c>
      <c r="C15" s="23">
        <f t="shared" si="2"/>
        <v>15</v>
      </c>
      <c r="D15" s="23">
        <f t="shared" si="2"/>
        <v>30</v>
      </c>
      <c r="E15" s="24">
        <f t="shared" si="1"/>
        <v>4</v>
      </c>
      <c r="F15" s="23"/>
      <c r="G15" s="23"/>
      <c r="H15" s="23"/>
      <c r="I15" s="23"/>
      <c r="J15" s="23"/>
      <c r="K15" s="23"/>
      <c r="L15" s="23"/>
      <c r="M15" s="23"/>
      <c r="N15" s="23"/>
      <c r="O15" s="23">
        <v>1</v>
      </c>
      <c r="P15" s="23">
        <v>2</v>
      </c>
      <c r="Q15" s="23" t="s">
        <v>22</v>
      </c>
      <c r="R15" s="23">
        <v>4</v>
      </c>
      <c r="S15" s="23"/>
      <c r="T15" s="23"/>
      <c r="U15" s="23"/>
      <c r="V15" s="23"/>
    </row>
    <row r="16" spans="1:22" x14ac:dyDescent="0.2">
      <c r="A16" s="19" t="s">
        <v>25</v>
      </c>
      <c r="B16" s="19"/>
      <c r="C16" s="19"/>
      <c r="D16" s="19"/>
      <c r="E16" s="20">
        <f>SUM(E17:E19)</f>
        <v>10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2">
      <c r="A17" s="22" t="s">
        <v>26</v>
      </c>
      <c r="B17" s="23">
        <f>SUM(C17:D17)</f>
        <v>60</v>
      </c>
      <c r="C17" s="23">
        <f t="shared" ref="C17:D19" si="3">(G17+K17+O17+S17)*15</f>
        <v>30</v>
      </c>
      <c r="D17" s="23">
        <f t="shared" si="3"/>
        <v>30</v>
      </c>
      <c r="E17" s="24">
        <f t="shared" si="1"/>
        <v>4</v>
      </c>
      <c r="F17" s="28"/>
      <c r="G17" s="23">
        <v>2</v>
      </c>
      <c r="H17" s="23">
        <v>2</v>
      </c>
      <c r="I17" s="23" t="s">
        <v>16</v>
      </c>
      <c r="J17" s="23">
        <v>4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x14ac:dyDescent="0.2">
      <c r="A18" s="22" t="s">
        <v>27</v>
      </c>
      <c r="B18" s="23">
        <f>SUM(C18:D18)</f>
        <v>45</v>
      </c>
      <c r="C18" s="23">
        <f t="shared" si="3"/>
        <v>30</v>
      </c>
      <c r="D18" s="23">
        <f t="shared" si="3"/>
        <v>15</v>
      </c>
      <c r="E18" s="24">
        <f t="shared" si="1"/>
        <v>3</v>
      </c>
      <c r="F18" s="28"/>
      <c r="G18" s="23">
        <v>2</v>
      </c>
      <c r="H18" s="23">
        <v>1</v>
      </c>
      <c r="I18" s="23" t="s">
        <v>16</v>
      </c>
      <c r="J18" s="23">
        <v>3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x14ac:dyDescent="0.2">
      <c r="A19" s="22" t="s">
        <v>28</v>
      </c>
      <c r="B19" s="23">
        <f>SUM(C19:D19)</f>
        <v>30</v>
      </c>
      <c r="C19" s="23">
        <f t="shared" si="3"/>
        <v>30</v>
      </c>
      <c r="D19" s="23">
        <f t="shared" si="3"/>
        <v>0</v>
      </c>
      <c r="E19" s="24">
        <f t="shared" si="1"/>
        <v>3</v>
      </c>
      <c r="F19" s="28"/>
      <c r="G19" s="23">
        <v>2</v>
      </c>
      <c r="H19" s="23">
        <v>0</v>
      </c>
      <c r="I19" s="23" t="s">
        <v>16</v>
      </c>
      <c r="J19" s="23">
        <v>3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x14ac:dyDescent="0.2">
      <c r="A20" s="29" t="s">
        <v>29</v>
      </c>
      <c r="B20" s="29"/>
      <c r="C20" s="29"/>
      <c r="D20" s="29"/>
      <c r="E20" s="30">
        <f>SUM(E21:E23)</f>
        <v>9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x14ac:dyDescent="0.2">
      <c r="A21" s="22" t="s">
        <v>30</v>
      </c>
      <c r="B21" s="23">
        <f>SUM(C21:D21)</f>
        <v>45</v>
      </c>
      <c r="C21" s="23">
        <f t="shared" ref="C21:D23" si="4">(G21+K21+O21+S21)*15</f>
        <v>15</v>
      </c>
      <c r="D21" s="23">
        <f t="shared" si="4"/>
        <v>30</v>
      </c>
      <c r="E21" s="24">
        <f t="shared" si="1"/>
        <v>3</v>
      </c>
      <c r="F21" s="28"/>
      <c r="G21" s="23"/>
      <c r="H21" s="23"/>
      <c r="I21" s="23"/>
      <c r="J21" s="23"/>
      <c r="K21" s="23"/>
      <c r="L21" s="23"/>
      <c r="M21" s="23"/>
      <c r="N21" s="23"/>
      <c r="O21" s="23">
        <v>1</v>
      </c>
      <c r="P21" s="23">
        <v>2</v>
      </c>
      <c r="Q21" s="23" t="s">
        <v>22</v>
      </c>
      <c r="R21" s="23">
        <v>3</v>
      </c>
      <c r="S21" s="23"/>
      <c r="T21" s="23"/>
      <c r="U21" s="23"/>
      <c r="V21" s="23"/>
    </row>
    <row r="22" spans="1:22" x14ac:dyDescent="0.2">
      <c r="A22" s="22" t="s">
        <v>31</v>
      </c>
      <c r="B22" s="23">
        <f>SUM(C22:D22)</f>
        <v>30</v>
      </c>
      <c r="C22" s="23">
        <f t="shared" si="4"/>
        <v>30</v>
      </c>
      <c r="D22" s="23">
        <f t="shared" si="4"/>
        <v>0</v>
      </c>
      <c r="E22" s="24">
        <f t="shared" si="1"/>
        <v>3</v>
      </c>
      <c r="F22" s="28"/>
      <c r="G22" s="23"/>
      <c r="H22" s="23"/>
      <c r="I22" s="23"/>
      <c r="J22" s="23"/>
      <c r="K22" s="23"/>
      <c r="L22" s="23"/>
      <c r="M22" s="23"/>
      <c r="N22" s="23"/>
      <c r="O22" s="23">
        <v>2</v>
      </c>
      <c r="P22" s="23">
        <v>0</v>
      </c>
      <c r="Q22" s="23" t="s">
        <v>16</v>
      </c>
      <c r="R22" s="23">
        <v>3</v>
      </c>
      <c r="S22" s="23"/>
      <c r="T22" s="23"/>
      <c r="U22" s="23"/>
      <c r="V22" s="23"/>
    </row>
    <row r="23" spans="1:22" x14ac:dyDescent="0.2">
      <c r="A23" s="22" t="s">
        <v>32</v>
      </c>
      <c r="B23" s="23">
        <f>SUM(C23:D23)</f>
        <v>45</v>
      </c>
      <c r="C23" s="23">
        <f t="shared" si="4"/>
        <v>15</v>
      </c>
      <c r="D23" s="23">
        <f t="shared" si="4"/>
        <v>30</v>
      </c>
      <c r="E23" s="24">
        <f t="shared" si="1"/>
        <v>3</v>
      </c>
      <c r="F23" s="28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>
        <v>1</v>
      </c>
      <c r="T23" s="23">
        <v>2</v>
      </c>
      <c r="U23" s="23" t="s">
        <v>22</v>
      </c>
      <c r="V23" s="23">
        <v>3</v>
      </c>
    </row>
    <row r="24" spans="1:22" x14ac:dyDescent="0.2">
      <c r="A24" s="29" t="s">
        <v>33</v>
      </c>
      <c r="B24" s="29"/>
      <c r="C24" s="29"/>
      <c r="D24" s="29"/>
      <c r="E24" s="30">
        <f>SUM(E25:E27)</f>
        <v>11</v>
      </c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2" x14ac:dyDescent="0.2">
      <c r="A25" s="27" t="s">
        <v>34</v>
      </c>
      <c r="B25" s="23">
        <f>SUM(C25:D25)</f>
        <v>60</v>
      </c>
      <c r="C25" s="23">
        <f t="shared" ref="C25:D27" si="5">(G25+K25+O25+S25)*15</f>
        <v>30</v>
      </c>
      <c r="D25" s="23">
        <f t="shared" si="5"/>
        <v>30</v>
      </c>
      <c r="E25" s="24">
        <f t="shared" si="1"/>
        <v>4</v>
      </c>
      <c r="F25" s="28"/>
      <c r="G25" s="23"/>
      <c r="H25" s="23"/>
      <c r="I25" s="23"/>
      <c r="J25" s="23"/>
      <c r="K25" s="23">
        <v>2</v>
      </c>
      <c r="L25" s="23">
        <v>2</v>
      </c>
      <c r="M25" s="23" t="s">
        <v>16</v>
      </c>
      <c r="N25" s="23">
        <v>4</v>
      </c>
      <c r="O25" s="23"/>
      <c r="P25" s="23"/>
      <c r="Q25" s="23"/>
      <c r="R25" s="23"/>
      <c r="S25" s="23"/>
      <c r="T25" s="23"/>
      <c r="U25" s="23"/>
      <c r="V25" s="23"/>
    </row>
    <row r="26" spans="1:22" x14ac:dyDescent="0.2">
      <c r="A26" s="22" t="s">
        <v>35</v>
      </c>
      <c r="B26" s="23">
        <f>SUM(C26:D26)</f>
        <v>60</v>
      </c>
      <c r="C26" s="23">
        <f t="shared" si="5"/>
        <v>30</v>
      </c>
      <c r="D26" s="23">
        <f t="shared" si="5"/>
        <v>30</v>
      </c>
      <c r="E26" s="24">
        <f t="shared" si="1"/>
        <v>3</v>
      </c>
      <c r="F26" s="28"/>
      <c r="G26" s="23"/>
      <c r="H26" s="23"/>
      <c r="I26" s="23"/>
      <c r="J26" s="23"/>
      <c r="K26" s="23">
        <v>2</v>
      </c>
      <c r="L26" s="23">
        <v>2</v>
      </c>
      <c r="M26" s="23" t="s">
        <v>22</v>
      </c>
      <c r="N26" s="23">
        <v>3</v>
      </c>
      <c r="O26" s="23"/>
      <c r="P26" s="23"/>
      <c r="Q26" s="23"/>
      <c r="R26" s="23"/>
      <c r="S26" s="23"/>
      <c r="T26" s="23"/>
      <c r="U26" s="23"/>
      <c r="V26" s="23"/>
    </row>
    <row r="27" spans="1:22" x14ac:dyDescent="0.2">
      <c r="A27" s="22" t="s">
        <v>36</v>
      </c>
      <c r="B27" s="23">
        <f>SUM(C27:D27)</f>
        <v>60</v>
      </c>
      <c r="C27" s="23">
        <f t="shared" si="5"/>
        <v>30</v>
      </c>
      <c r="D27" s="23">
        <f t="shared" si="5"/>
        <v>30</v>
      </c>
      <c r="E27" s="24">
        <f t="shared" si="1"/>
        <v>4</v>
      </c>
      <c r="F27" s="28"/>
      <c r="G27" s="23"/>
      <c r="H27" s="23"/>
      <c r="I27" s="23"/>
      <c r="J27" s="23"/>
      <c r="K27" s="23">
        <v>2</v>
      </c>
      <c r="L27" s="23">
        <v>2</v>
      </c>
      <c r="M27" s="23" t="s">
        <v>22</v>
      </c>
      <c r="N27" s="23">
        <v>4</v>
      </c>
      <c r="O27" s="23"/>
      <c r="P27" s="23"/>
      <c r="Q27" s="23"/>
      <c r="R27" s="23"/>
      <c r="S27" s="23"/>
      <c r="T27" s="23"/>
      <c r="U27" s="23"/>
      <c r="V27" s="23"/>
    </row>
    <row r="28" spans="1:22" x14ac:dyDescent="0.2">
      <c r="A28" s="29" t="s">
        <v>37</v>
      </c>
      <c r="B28" s="29"/>
      <c r="C28" s="29"/>
      <c r="D28" s="29"/>
      <c r="E28" s="30">
        <f>SUM(E29:E31)</f>
        <v>10</v>
      </c>
      <c r="F28" s="31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x14ac:dyDescent="0.2">
      <c r="A29" s="27" t="s">
        <v>38</v>
      </c>
      <c r="B29" s="23">
        <f>SUM(C29:D29)</f>
        <v>60</v>
      </c>
      <c r="C29" s="23">
        <f t="shared" ref="C29:D31" si="6">(G29+K29+O29+S29)*15</f>
        <v>30</v>
      </c>
      <c r="D29" s="23">
        <f t="shared" si="6"/>
        <v>30</v>
      </c>
      <c r="E29" s="24">
        <f t="shared" si="1"/>
        <v>4</v>
      </c>
      <c r="F29" s="33"/>
      <c r="G29" s="23"/>
      <c r="H29" s="23"/>
      <c r="I29" s="23"/>
      <c r="J29" s="23"/>
      <c r="K29" s="23"/>
      <c r="L29" s="23"/>
      <c r="M29" s="23"/>
      <c r="N29" s="23"/>
      <c r="O29" s="23">
        <v>2</v>
      </c>
      <c r="P29" s="23">
        <v>2</v>
      </c>
      <c r="Q29" s="23" t="s">
        <v>16</v>
      </c>
      <c r="R29" s="23">
        <v>4</v>
      </c>
      <c r="S29" s="23"/>
      <c r="T29" s="23"/>
      <c r="U29" s="23"/>
      <c r="V29" s="23"/>
    </row>
    <row r="30" spans="1:22" x14ac:dyDescent="0.2">
      <c r="A30" s="22" t="s">
        <v>39</v>
      </c>
      <c r="B30" s="23">
        <f>SUM(C30:D30)</f>
        <v>30</v>
      </c>
      <c r="C30" s="23">
        <f t="shared" si="6"/>
        <v>30</v>
      </c>
      <c r="D30" s="23">
        <f t="shared" si="6"/>
        <v>0</v>
      </c>
      <c r="E30" s="24">
        <f t="shared" si="1"/>
        <v>3</v>
      </c>
      <c r="F30" s="33"/>
      <c r="G30" s="23"/>
      <c r="H30" s="23"/>
      <c r="I30" s="23"/>
      <c r="J30" s="23"/>
      <c r="K30" s="23"/>
      <c r="L30" s="23"/>
      <c r="M30" s="23"/>
      <c r="N30" s="23"/>
      <c r="O30" s="23">
        <v>2</v>
      </c>
      <c r="P30" s="23">
        <v>0</v>
      </c>
      <c r="Q30" s="23" t="s">
        <v>16</v>
      </c>
      <c r="R30" s="23">
        <v>3</v>
      </c>
      <c r="S30" s="23"/>
      <c r="T30" s="23"/>
      <c r="U30" s="23"/>
      <c r="V30" s="23"/>
    </row>
    <row r="31" spans="1:22" x14ac:dyDescent="0.2">
      <c r="A31" s="22" t="s">
        <v>40</v>
      </c>
      <c r="B31" s="23">
        <f>SUM(C31:D31)</f>
        <v>30</v>
      </c>
      <c r="C31" s="23">
        <f t="shared" si="6"/>
        <v>30</v>
      </c>
      <c r="D31" s="23">
        <f t="shared" si="6"/>
        <v>0</v>
      </c>
      <c r="E31" s="24">
        <f t="shared" si="1"/>
        <v>3</v>
      </c>
      <c r="F31" s="3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>
        <v>2</v>
      </c>
      <c r="T31" s="23">
        <v>0</v>
      </c>
      <c r="U31" s="23" t="s">
        <v>16</v>
      </c>
      <c r="V31" s="23">
        <v>3</v>
      </c>
    </row>
    <row r="32" spans="1:22" x14ac:dyDescent="0.2">
      <c r="A32" s="29" t="s">
        <v>41</v>
      </c>
      <c r="B32" s="29"/>
      <c r="C32" s="29"/>
      <c r="D32" s="29"/>
      <c r="E32" s="30">
        <f>SUM(E33:E34)</f>
        <v>7</v>
      </c>
      <c r="F32" s="3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2" x14ac:dyDescent="0.2">
      <c r="A33" s="22" t="s">
        <v>42</v>
      </c>
      <c r="B33" s="23">
        <f>SUM(C33:D33)</f>
        <v>45</v>
      </c>
      <c r="C33" s="23">
        <f>(G33+K33+O33+S33)*15</f>
        <v>30</v>
      </c>
      <c r="D33" s="23">
        <f>(H33+L33+P33+T33)*15</f>
        <v>15</v>
      </c>
      <c r="E33" s="24">
        <f t="shared" si="1"/>
        <v>3</v>
      </c>
      <c r="F33" s="33"/>
      <c r="G33" s="23"/>
      <c r="H33" s="23"/>
      <c r="I33" s="23"/>
      <c r="J33" s="23"/>
      <c r="K33" s="23"/>
      <c r="L33" s="23"/>
      <c r="M33" s="23"/>
      <c r="N33" s="23"/>
      <c r="O33" s="23">
        <v>2</v>
      </c>
      <c r="P33" s="23">
        <v>1</v>
      </c>
      <c r="Q33" s="23" t="s">
        <v>16</v>
      </c>
      <c r="R33" s="23">
        <v>3</v>
      </c>
      <c r="S33" s="23"/>
      <c r="T33" s="23"/>
      <c r="U33" s="23"/>
      <c r="V33" s="23"/>
    </row>
    <row r="34" spans="1:22" x14ac:dyDescent="0.2">
      <c r="A34" s="22" t="s">
        <v>43</v>
      </c>
      <c r="B34" s="23">
        <f>SUM(C34:D34)</f>
        <v>60</v>
      </c>
      <c r="C34" s="23">
        <f>(G34+K34+O34+S34)*15</f>
        <v>30</v>
      </c>
      <c r="D34" s="23">
        <f>(H34+L34+P34+T34)*15</f>
        <v>30</v>
      </c>
      <c r="E34" s="24">
        <f t="shared" si="1"/>
        <v>4</v>
      </c>
      <c r="F34" s="3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>
        <v>2</v>
      </c>
      <c r="T34" s="23">
        <v>2</v>
      </c>
      <c r="U34" s="23" t="s">
        <v>16</v>
      </c>
      <c r="V34" s="23">
        <v>4</v>
      </c>
    </row>
    <row r="35" spans="1:22" x14ac:dyDescent="0.2">
      <c r="A35" s="29" t="s">
        <v>44</v>
      </c>
      <c r="B35" s="29"/>
      <c r="C35" s="29"/>
      <c r="D35" s="29"/>
      <c r="E35" s="30">
        <f>SUM(E36:E38)</f>
        <v>12</v>
      </c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spans="1:22" x14ac:dyDescent="0.2">
      <c r="A36" s="22" t="s">
        <v>45</v>
      </c>
      <c r="B36" s="23">
        <f>SUM(C36:D36)</f>
        <v>60</v>
      </c>
      <c r="C36" s="23">
        <f t="shared" ref="C36:D38" si="7">(G36+K36+O36+S36)*15</f>
        <v>30</v>
      </c>
      <c r="D36" s="23">
        <f t="shared" si="7"/>
        <v>30</v>
      </c>
      <c r="E36" s="24">
        <f>+J36+N36+R36+V36</f>
        <v>4</v>
      </c>
      <c r="F36" s="3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>
        <v>2</v>
      </c>
      <c r="T36" s="23">
        <v>2</v>
      </c>
      <c r="U36" s="23" t="s">
        <v>16</v>
      </c>
      <c r="V36" s="23">
        <v>4</v>
      </c>
    </row>
    <row r="37" spans="1:22" x14ac:dyDescent="0.2">
      <c r="A37" s="22" t="s">
        <v>46</v>
      </c>
      <c r="B37" s="23">
        <f>SUM(C37:D37)</f>
        <v>60</v>
      </c>
      <c r="C37" s="23">
        <f t="shared" si="7"/>
        <v>30</v>
      </c>
      <c r="D37" s="23">
        <f t="shared" si="7"/>
        <v>30</v>
      </c>
      <c r="E37" s="24">
        <f>+J37+N37+R37+V37</f>
        <v>4</v>
      </c>
      <c r="F37" s="3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>
        <v>2</v>
      </c>
      <c r="T37" s="23">
        <v>2</v>
      </c>
      <c r="U37" s="23" t="s">
        <v>16</v>
      </c>
      <c r="V37" s="23">
        <v>4</v>
      </c>
    </row>
    <row r="38" spans="1:22" x14ac:dyDescent="0.2">
      <c r="A38" s="22" t="s">
        <v>47</v>
      </c>
      <c r="B38" s="23">
        <f>SUM(C38:D38)</f>
        <v>45</v>
      </c>
      <c r="C38" s="23">
        <f t="shared" si="7"/>
        <v>15</v>
      </c>
      <c r="D38" s="23">
        <f t="shared" si="7"/>
        <v>30</v>
      </c>
      <c r="E38" s="24">
        <f>+J38+N38+R38+V38</f>
        <v>4</v>
      </c>
      <c r="F38" s="3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>
        <v>1</v>
      </c>
      <c r="T38" s="23">
        <v>2</v>
      </c>
      <c r="U38" s="23" t="s">
        <v>22</v>
      </c>
      <c r="V38" s="23">
        <v>4</v>
      </c>
    </row>
    <row r="39" spans="1:22" x14ac:dyDescent="0.2">
      <c r="A39" s="29" t="s">
        <v>48</v>
      </c>
      <c r="B39" s="29"/>
      <c r="C39" s="29"/>
      <c r="D39" s="29"/>
      <c r="E39" s="30">
        <f>SUM(E40:E42)</f>
        <v>12</v>
      </c>
      <c r="F39" s="31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1:22" x14ac:dyDescent="0.2">
      <c r="A40" s="22" t="s">
        <v>49</v>
      </c>
      <c r="B40" s="23">
        <f>SUM(C40:D40)</f>
        <v>45</v>
      </c>
      <c r="C40" s="23">
        <f t="shared" ref="C40:D42" si="8">(G40+K40+O40+S40)*15</f>
        <v>30</v>
      </c>
      <c r="D40" s="23">
        <f t="shared" si="8"/>
        <v>15</v>
      </c>
      <c r="E40" s="24">
        <f>+J40+N40+R40+V40</f>
        <v>4</v>
      </c>
      <c r="F40" s="33"/>
      <c r="G40" s="23"/>
      <c r="H40" s="23"/>
      <c r="I40" s="23"/>
      <c r="J40" s="23"/>
      <c r="K40" s="23">
        <v>2</v>
      </c>
      <c r="L40" s="23">
        <v>1</v>
      </c>
      <c r="M40" s="23" t="s">
        <v>16</v>
      </c>
      <c r="N40" s="23">
        <v>4</v>
      </c>
      <c r="O40" s="23"/>
      <c r="P40" s="23"/>
      <c r="Q40" s="23"/>
      <c r="R40" s="23"/>
      <c r="S40" s="23"/>
      <c r="T40" s="23"/>
      <c r="U40" s="23"/>
      <c r="V40" s="23"/>
    </row>
    <row r="41" spans="1:22" x14ac:dyDescent="0.2">
      <c r="A41" s="22" t="s">
        <v>50</v>
      </c>
      <c r="B41" s="23">
        <f>SUM(C41:D41)</f>
        <v>45</v>
      </c>
      <c r="C41" s="23">
        <f t="shared" si="8"/>
        <v>30</v>
      </c>
      <c r="D41" s="23">
        <f t="shared" si="8"/>
        <v>15</v>
      </c>
      <c r="E41" s="24">
        <f>+J41+N41+R41+V41</f>
        <v>4</v>
      </c>
      <c r="F41" s="33"/>
      <c r="G41" s="23"/>
      <c r="H41" s="23"/>
      <c r="I41" s="23"/>
      <c r="J41" s="23"/>
      <c r="K41" s="23">
        <v>2</v>
      </c>
      <c r="L41" s="23">
        <v>1</v>
      </c>
      <c r="M41" s="23" t="s">
        <v>16</v>
      </c>
      <c r="N41" s="23">
        <v>4</v>
      </c>
      <c r="O41" s="23"/>
      <c r="P41" s="23"/>
      <c r="Q41" s="23"/>
      <c r="R41" s="23"/>
      <c r="S41" s="23"/>
      <c r="T41" s="23"/>
      <c r="U41" s="23"/>
      <c r="V41" s="23"/>
    </row>
    <row r="42" spans="1:22" x14ac:dyDescent="0.2">
      <c r="A42" s="22" t="s">
        <v>51</v>
      </c>
      <c r="B42" s="23">
        <f>SUM(C42:D42)</f>
        <v>45</v>
      </c>
      <c r="C42" s="23">
        <f t="shared" si="8"/>
        <v>30</v>
      </c>
      <c r="D42" s="23">
        <f t="shared" si="8"/>
        <v>15</v>
      </c>
      <c r="E42" s="24">
        <v>4</v>
      </c>
      <c r="F42" s="33"/>
      <c r="G42" s="23"/>
      <c r="H42" s="23"/>
      <c r="I42" s="23"/>
      <c r="J42" s="23"/>
      <c r="K42" s="23">
        <v>2</v>
      </c>
      <c r="L42" s="23">
        <v>1</v>
      </c>
      <c r="M42" s="23" t="s">
        <v>16</v>
      </c>
      <c r="N42" s="23">
        <v>4</v>
      </c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">
      <c r="A43" s="34" t="s">
        <v>52</v>
      </c>
      <c r="B43" s="24">
        <f>SUM(B8:B42)</f>
        <v>1260</v>
      </c>
      <c r="C43" s="24">
        <f>SUM(C8:C42)</f>
        <v>705</v>
      </c>
      <c r="D43" s="24">
        <f>SUM(D8:D42)</f>
        <v>555</v>
      </c>
      <c r="E43" s="24">
        <f>E7+E12+E16+E20+E24+E28+E32+E35+E39</f>
        <v>94</v>
      </c>
      <c r="F43" s="23"/>
      <c r="G43" s="24">
        <f t="shared" ref="G43:V43" si="9">SUM(G8:G42)</f>
        <v>11</v>
      </c>
      <c r="H43" s="24">
        <f t="shared" si="9"/>
        <v>11</v>
      </c>
      <c r="I43" s="24">
        <f t="shared" si="9"/>
        <v>0</v>
      </c>
      <c r="J43" s="35">
        <f t="shared" si="9"/>
        <v>23</v>
      </c>
      <c r="K43" s="24">
        <f t="shared" si="9"/>
        <v>14</v>
      </c>
      <c r="L43" s="24">
        <f t="shared" si="9"/>
        <v>9</v>
      </c>
      <c r="M43" s="24">
        <f t="shared" si="9"/>
        <v>0</v>
      </c>
      <c r="N43" s="35">
        <f t="shared" si="9"/>
        <v>26</v>
      </c>
      <c r="O43" s="24">
        <f t="shared" si="9"/>
        <v>12</v>
      </c>
      <c r="P43" s="24">
        <f t="shared" si="9"/>
        <v>7</v>
      </c>
      <c r="Q43" s="24">
        <f t="shared" si="9"/>
        <v>0</v>
      </c>
      <c r="R43" s="35">
        <f t="shared" si="9"/>
        <v>23</v>
      </c>
      <c r="S43" s="24">
        <f t="shared" si="9"/>
        <v>10</v>
      </c>
      <c r="T43" s="24">
        <f t="shared" si="9"/>
        <v>10</v>
      </c>
      <c r="U43" s="24">
        <f t="shared" si="9"/>
        <v>0</v>
      </c>
      <c r="V43" s="35">
        <f t="shared" si="9"/>
        <v>22</v>
      </c>
    </row>
    <row r="44" spans="1:22" x14ac:dyDescent="0.2">
      <c r="A44" s="36"/>
      <c r="B44" s="36"/>
      <c r="C44" s="36"/>
      <c r="D44" s="36"/>
      <c r="E44" s="37"/>
      <c r="F44" s="38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</row>
    <row r="45" spans="1:22" x14ac:dyDescent="0.2">
      <c r="A45" s="39" t="s">
        <v>53</v>
      </c>
      <c r="B45" s="40"/>
      <c r="C45" s="41"/>
      <c r="D45" s="23"/>
      <c r="E45" s="24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</row>
    <row r="46" spans="1:22" x14ac:dyDescent="0.2">
      <c r="A46" s="39" t="s">
        <v>54</v>
      </c>
      <c r="B46" s="40">
        <f t="shared" ref="B46:B55" si="10">C46+D46</f>
        <v>30</v>
      </c>
      <c r="C46" s="41">
        <f t="shared" ref="C46:D55" si="11">(G46+K46+O46+S46)*15</f>
        <v>30</v>
      </c>
      <c r="D46" s="23">
        <f t="shared" si="11"/>
        <v>0</v>
      </c>
      <c r="E46" s="24">
        <f t="shared" ref="E46:E55" si="12">+J46+N46+R46+V46</f>
        <v>3</v>
      </c>
      <c r="F46" s="23"/>
      <c r="G46" s="23">
        <v>2</v>
      </c>
      <c r="H46" s="23">
        <v>0</v>
      </c>
      <c r="I46" s="23" t="s">
        <v>16</v>
      </c>
      <c r="J46" s="23">
        <v>3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x14ac:dyDescent="0.2">
      <c r="A47" s="39" t="s">
        <v>55</v>
      </c>
      <c r="B47" s="40">
        <f t="shared" si="10"/>
        <v>30</v>
      </c>
      <c r="C47" s="41">
        <f t="shared" si="11"/>
        <v>0</v>
      </c>
      <c r="D47" s="23">
        <f t="shared" si="11"/>
        <v>30</v>
      </c>
      <c r="E47" s="24">
        <f t="shared" si="12"/>
        <v>3</v>
      </c>
      <c r="F47" s="23"/>
      <c r="G47" s="23"/>
      <c r="H47" s="23"/>
      <c r="I47" s="23"/>
      <c r="J47" s="23"/>
      <c r="K47" s="23"/>
      <c r="L47" s="23"/>
      <c r="M47" s="23"/>
      <c r="N47" s="23"/>
      <c r="O47" s="23">
        <v>0</v>
      </c>
      <c r="P47" s="23">
        <v>2</v>
      </c>
      <c r="Q47" s="23" t="s">
        <v>22</v>
      </c>
      <c r="R47" s="23">
        <v>3</v>
      </c>
      <c r="S47" s="23"/>
      <c r="T47" s="23"/>
      <c r="U47" s="23"/>
      <c r="V47" s="23"/>
    </row>
    <row r="48" spans="1:22" x14ac:dyDescent="0.2">
      <c r="A48" s="39" t="s">
        <v>56</v>
      </c>
      <c r="B48" s="40">
        <v>30</v>
      </c>
      <c r="C48" s="41">
        <v>0</v>
      </c>
      <c r="D48" s="23">
        <v>30</v>
      </c>
      <c r="E48" s="24">
        <v>1</v>
      </c>
      <c r="F48" s="23"/>
      <c r="G48" s="23">
        <v>0</v>
      </c>
      <c r="H48" s="23">
        <v>2</v>
      </c>
      <c r="I48" s="23" t="s">
        <v>22</v>
      </c>
      <c r="J48" s="23">
        <v>1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x14ac:dyDescent="0.2">
      <c r="A49" s="39" t="s">
        <v>57</v>
      </c>
      <c r="B49" s="40">
        <f t="shared" si="10"/>
        <v>30</v>
      </c>
      <c r="C49" s="41">
        <f>(G49+K49+O49+S49)*15</f>
        <v>0</v>
      </c>
      <c r="D49" s="23">
        <f>(H49+L49+P49+T49)*15</f>
        <v>30</v>
      </c>
      <c r="E49" s="24">
        <f t="shared" si="12"/>
        <v>5</v>
      </c>
      <c r="F49" s="23"/>
      <c r="G49" s="23"/>
      <c r="H49" s="23"/>
      <c r="I49" s="23"/>
      <c r="J49" s="23"/>
      <c r="K49" s="23">
        <v>0</v>
      </c>
      <c r="L49" s="23">
        <v>2</v>
      </c>
      <c r="M49" s="23" t="s">
        <v>22</v>
      </c>
      <c r="N49" s="23">
        <v>5</v>
      </c>
      <c r="O49" s="23"/>
      <c r="P49" s="23"/>
      <c r="Q49" s="23"/>
      <c r="R49" s="23"/>
      <c r="S49" s="23"/>
      <c r="T49" s="23"/>
      <c r="U49" s="23"/>
      <c r="V49" s="23"/>
    </row>
    <row r="50" spans="1:22" x14ac:dyDescent="0.2">
      <c r="A50" s="39" t="s">
        <v>58</v>
      </c>
      <c r="B50" s="40">
        <f t="shared" si="10"/>
        <v>30</v>
      </c>
      <c r="C50" s="41">
        <f t="shared" si="11"/>
        <v>0</v>
      </c>
      <c r="D50" s="23">
        <f t="shared" si="11"/>
        <v>30</v>
      </c>
      <c r="E50" s="24">
        <f t="shared" si="12"/>
        <v>5</v>
      </c>
      <c r="F50" s="23"/>
      <c r="G50" s="23"/>
      <c r="H50" s="23"/>
      <c r="I50" s="23"/>
      <c r="J50" s="23"/>
      <c r="K50" s="23"/>
      <c r="L50" s="23"/>
      <c r="M50" s="23"/>
      <c r="N50" s="23"/>
      <c r="O50" s="23">
        <v>0</v>
      </c>
      <c r="P50" s="23">
        <v>2</v>
      </c>
      <c r="Q50" s="23" t="s">
        <v>22</v>
      </c>
      <c r="R50" s="23">
        <v>5</v>
      </c>
      <c r="S50" s="23"/>
      <c r="T50" s="23"/>
      <c r="U50" s="23"/>
      <c r="V50" s="23"/>
    </row>
    <row r="51" spans="1:22" x14ac:dyDescent="0.2">
      <c r="A51" s="39" t="s">
        <v>59</v>
      </c>
      <c r="B51" s="40">
        <f t="shared" si="10"/>
        <v>30</v>
      </c>
      <c r="C51" s="41">
        <f t="shared" si="11"/>
        <v>0</v>
      </c>
      <c r="D51" s="23">
        <f t="shared" si="11"/>
        <v>30</v>
      </c>
      <c r="E51" s="24">
        <f t="shared" si="12"/>
        <v>5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v>0</v>
      </c>
      <c r="T51" s="23">
        <v>2</v>
      </c>
      <c r="U51" s="23" t="s">
        <v>22</v>
      </c>
      <c r="V51" s="23">
        <v>5</v>
      </c>
    </row>
    <row r="52" spans="1:22" x14ac:dyDescent="0.2">
      <c r="A52" s="39" t="s">
        <v>60</v>
      </c>
      <c r="B52" s="40">
        <f t="shared" si="10"/>
        <v>15</v>
      </c>
      <c r="C52" s="41">
        <f t="shared" si="11"/>
        <v>0</v>
      </c>
      <c r="D52" s="23">
        <f t="shared" si="11"/>
        <v>15</v>
      </c>
      <c r="E52" s="24">
        <f t="shared" si="12"/>
        <v>1</v>
      </c>
      <c r="F52" s="23"/>
      <c r="G52" s="23">
        <v>0</v>
      </c>
      <c r="H52" s="23">
        <v>1</v>
      </c>
      <c r="I52" s="23" t="s">
        <v>61</v>
      </c>
      <c r="J52" s="23">
        <v>1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x14ac:dyDescent="0.2">
      <c r="A53" s="39" t="s">
        <v>62</v>
      </c>
      <c r="B53" s="40">
        <f t="shared" si="10"/>
        <v>15</v>
      </c>
      <c r="C53" s="41">
        <f t="shared" si="11"/>
        <v>0</v>
      </c>
      <c r="D53" s="23">
        <f t="shared" si="11"/>
        <v>15</v>
      </c>
      <c r="E53" s="24">
        <f t="shared" si="12"/>
        <v>1</v>
      </c>
      <c r="F53" s="23"/>
      <c r="G53" s="23"/>
      <c r="H53" s="23"/>
      <c r="I53" s="23"/>
      <c r="J53" s="23"/>
      <c r="K53" s="23">
        <v>0</v>
      </c>
      <c r="L53" s="23">
        <v>1</v>
      </c>
      <c r="M53" s="23" t="s">
        <v>61</v>
      </c>
      <c r="N53" s="23">
        <v>1</v>
      </c>
      <c r="O53" s="23"/>
      <c r="P53" s="23"/>
      <c r="Q53" s="23"/>
      <c r="R53" s="23"/>
      <c r="S53" s="23"/>
      <c r="T53" s="23"/>
      <c r="U53" s="23"/>
      <c r="V53" s="23"/>
    </row>
    <row r="54" spans="1:22" x14ac:dyDescent="0.2">
      <c r="A54" s="39" t="s">
        <v>63</v>
      </c>
      <c r="B54" s="40">
        <f t="shared" si="10"/>
        <v>15</v>
      </c>
      <c r="C54" s="41">
        <f t="shared" si="11"/>
        <v>0</v>
      </c>
      <c r="D54" s="23">
        <f t="shared" si="11"/>
        <v>15</v>
      </c>
      <c r="E54" s="24">
        <f t="shared" si="12"/>
        <v>1</v>
      </c>
      <c r="F54" s="23"/>
      <c r="G54" s="23"/>
      <c r="H54" s="23"/>
      <c r="I54" s="23"/>
      <c r="J54" s="23"/>
      <c r="K54" s="23"/>
      <c r="L54" s="23"/>
      <c r="M54" s="23"/>
      <c r="N54" s="23"/>
      <c r="O54" s="23">
        <v>0</v>
      </c>
      <c r="P54" s="23">
        <v>1</v>
      </c>
      <c r="Q54" s="23" t="s">
        <v>61</v>
      </c>
      <c r="R54" s="23">
        <v>1</v>
      </c>
      <c r="S54" s="23"/>
      <c r="T54" s="23"/>
      <c r="U54" s="23"/>
      <c r="V54" s="23"/>
    </row>
    <row r="55" spans="1:22" x14ac:dyDescent="0.2">
      <c r="A55" s="39" t="s">
        <v>64</v>
      </c>
      <c r="B55" s="40">
        <f t="shared" si="10"/>
        <v>15</v>
      </c>
      <c r="C55" s="41">
        <f t="shared" si="11"/>
        <v>0</v>
      </c>
      <c r="D55" s="23">
        <f t="shared" si="11"/>
        <v>15</v>
      </c>
      <c r="E55" s="24">
        <f t="shared" si="12"/>
        <v>1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>
        <v>0</v>
      </c>
      <c r="T55" s="23">
        <v>1</v>
      </c>
      <c r="U55" s="23" t="s">
        <v>61</v>
      </c>
      <c r="V55" s="23">
        <v>1</v>
      </c>
    </row>
    <row r="56" spans="1:22" x14ac:dyDescent="0.2">
      <c r="A56" s="34" t="s">
        <v>52</v>
      </c>
      <c r="B56" s="24">
        <f>SUM(B46:B55)</f>
        <v>240</v>
      </c>
      <c r="C56" s="24">
        <f>SUM(C46:C55)</f>
        <v>30</v>
      </c>
      <c r="D56" s="24">
        <f>SUM(D46:D55)</f>
        <v>210</v>
      </c>
      <c r="E56" s="24">
        <f>SUM(E46:E55)</f>
        <v>26</v>
      </c>
      <c r="F56" s="42"/>
      <c r="G56" s="23">
        <f t="shared" ref="G56:V56" si="13">SUM(G45:G55)+G43</f>
        <v>13</v>
      </c>
      <c r="H56" s="23">
        <f t="shared" si="13"/>
        <v>14</v>
      </c>
      <c r="I56" s="23">
        <f t="shared" si="13"/>
        <v>0</v>
      </c>
      <c r="J56" s="35">
        <f t="shared" si="13"/>
        <v>28</v>
      </c>
      <c r="K56" s="23">
        <f t="shared" si="13"/>
        <v>14</v>
      </c>
      <c r="L56" s="23">
        <f t="shared" si="13"/>
        <v>12</v>
      </c>
      <c r="M56" s="23">
        <f t="shared" si="13"/>
        <v>0</v>
      </c>
      <c r="N56" s="35">
        <f t="shared" si="13"/>
        <v>32</v>
      </c>
      <c r="O56" s="23">
        <f t="shared" si="13"/>
        <v>12</v>
      </c>
      <c r="P56" s="23">
        <f t="shared" si="13"/>
        <v>12</v>
      </c>
      <c r="Q56" s="23">
        <f t="shared" si="13"/>
        <v>0</v>
      </c>
      <c r="R56" s="35">
        <f t="shared" si="13"/>
        <v>32</v>
      </c>
      <c r="S56" s="23">
        <f t="shared" si="13"/>
        <v>10</v>
      </c>
      <c r="T56" s="23">
        <f t="shared" si="13"/>
        <v>13</v>
      </c>
      <c r="U56" s="23">
        <f t="shared" si="13"/>
        <v>0</v>
      </c>
      <c r="V56" s="35">
        <f t="shared" si="13"/>
        <v>28</v>
      </c>
    </row>
    <row r="57" spans="1:22" x14ac:dyDescent="0.2">
      <c r="B57" s="24">
        <f>+B43+B56</f>
        <v>1500</v>
      </c>
      <c r="C57" s="24">
        <f>+C43+C56</f>
        <v>735</v>
      </c>
      <c r="D57" s="24">
        <f>+D43+D56</f>
        <v>765</v>
      </c>
      <c r="E57" s="24">
        <f>+E43+E56</f>
        <v>120</v>
      </c>
    </row>
    <row r="58" spans="1:22" x14ac:dyDescent="0.2">
      <c r="E58" s="43"/>
    </row>
    <row r="59" spans="1:22" x14ac:dyDescent="0.2">
      <c r="B59" s="44">
        <f>SUM(C59:D59)</f>
        <v>1</v>
      </c>
      <c r="C59" s="44">
        <f>+C57/B57</f>
        <v>0.49</v>
      </c>
      <c r="D59" s="44">
        <f>+D57/B57</f>
        <v>0.51</v>
      </c>
      <c r="E59" s="43"/>
    </row>
    <row r="60" spans="1:22" x14ac:dyDescent="0.2">
      <c r="A60" s="45"/>
      <c r="B60" s="45"/>
      <c r="C60" s="46"/>
      <c r="D60" s="46"/>
      <c r="E60" s="43"/>
    </row>
    <row r="61" spans="1:22" x14ac:dyDescent="0.2">
      <c r="B61" s="47" t="s">
        <v>65</v>
      </c>
    </row>
    <row r="62" spans="1:22" x14ac:dyDescent="0.2">
      <c r="B62" s="7" t="s">
        <v>66</v>
      </c>
      <c r="E62" s="7" t="s">
        <v>67</v>
      </c>
      <c r="H62" s="7" t="s">
        <v>68</v>
      </c>
    </row>
    <row r="63" spans="1:22" x14ac:dyDescent="0.2">
      <c r="B63" s="7" t="s">
        <v>69</v>
      </c>
      <c r="E63" s="7" t="s">
        <v>70</v>
      </c>
      <c r="H63" s="7" t="s">
        <v>71</v>
      </c>
    </row>
  </sheetData>
  <mergeCells count="28">
    <mergeCell ref="A32:D32"/>
    <mergeCell ref="A35:D35"/>
    <mergeCell ref="A39:D39"/>
    <mergeCell ref="A44:D44"/>
    <mergeCell ref="A7:D7"/>
    <mergeCell ref="A12:D12"/>
    <mergeCell ref="A16:D16"/>
    <mergeCell ref="A20:D20"/>
    <mergeCell ref="A24:D24"/>
    <mergeCell ref="A28:D28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5933C4B7-BB79-4F5F-8A71-1E7F39E7E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05279-FED6-4ABE-94A7-01BA91808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351FC-884A-4EC2-8E17-08924D739ED9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8145b8f-b3f3-4a8c-894a-a44235af36ec"/>
    <ds:schemaRef ds:uri="a9b9daa9-7c18-43cb-b739-b9d24a09a05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2023-06-19T06:31:14Z</dcterms:created>
  <dcterms:modified xsi:type="dcterms:W3CDTF">2023-06-19T06:33:26Z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