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unidebhu-my.sharepoint.com/personal/petrucz_anita_econ_unideb_hu/Documents/Anita_GTK/Tantervek_2023/"/>
    </mc:Choice>
  </mc:AlternateContent>
  <bookViews>
    <workbookView xWindow="0" yWindow="0" windowWidth="14505" windowHeight="1180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1" i="1"/>
  <c r="D41" i="1"/>
  <c r="C41" i="1"/>
  <c r="B41" i="1"/>
  <c r="E40" i="1"/>
  <c r="D40" i="1"/>
  <c r="B40" i="1" s="1"/>
  <c r="C40" i="1"/>
  <c r="E39" i="1"/>
  <c r="D39" i="1"/>
  <c r="C39" i="1"/>
  <c r="B39" i="1"/>
  <c r="E37" i="1"/>
  <c r="E42" i="1" s="1"/>
  <c r="D37" i="1"/>
  <c r="B37" i="1" s="1"/>
  <c r="C37" i="1"/>
  <c r="E36" i="1"/>
  <c r="D36" i="1"/>
  <c r="C36" i="1"/>
  <c r="C42" i="1" s="1"/>
  <c r="B36" i="1"/>
  <c r="V33" i="1"/>
  <c r="V42" i="1" s="1"/>
  <c r="U33" i="1"/>
  <c r="U42" i="1" s="1"/>
  <c r="T33" i="1"/>
  <c r="T42" i="1" s="1"/>
  <c r="S33" i="1"/>
  <c r="S42" i="1" s="1"/>
  <c r="R33" i="1"/>
  <c r="R42" i="1" s="1"/>
  <c r="Q33" i="1"/>
  <c r="Q42" i="1" s="1"/>
  <c r="P33" i="1"/>
  <c r="P42" i="1" s="1"/>
  <c r="O33" i="1"/>
  <c r="O42" i="1" s="1"/>
  <c r="N33" i="1"/>
  <c r="N42" i="1" s="1"/>
  <c r="M33" i="1"/>
  <c r="M42" i="1" s="1"/>
  <c r="L33" i="1"/>
  <c r="L42" i="1" s="1"/>
  <c r="K33" i="1"/>
  <c r="K42" i="1" s="1"/>
  <c r="J33" i="1"/>
  <c r="J42" i="1" s="1"/>
  <c r="I33" i="1"/>
  <c r="I42" i="1" s="1"/>
  <c r="H33" i="1"/>
  <c r="H42" i="1" s="1"/>
  <c r="G33" i="1"/>
  <c r="G42" i="1" s="1"/>
  <c r="E32" i="1"/>
  <c r="D32" i="1"/>
  <c r="C32" i="1"/>
  <c r="B32" i="1"/>
  <c r="E31" i="1"/>
  <c r="D31" i="1"/>
  <c r="B31" i="1" s="1"/>
  <c r="C31" i="1"/>
  <c r="E30" i="1"/>
  <c r="D30" i="1"/>
  <c r="C30" i="1"/>
  <c r="B30" i="1"/>
  <c r="E29" i="1"/>
  <c r="D29" i="1"/>
  <c r="B29" i="1" s="1"/>
  <c r="C29" i="1"/>
  <c r="E28" i="1"/>
  <c r="D28" i="1"/>
  <c r="C28" i="1"/>
  <c r="B28" i="1"/>
  <c r="E27" i="1"/>
  <c r="D27" i="1"/>
  <c r="B27" i="1" s="1"/>
  <c r="C27" i="1"/>
  <c r="E26" i="1"/>
  <c r="D26" i="1"/>
  <c r="C26" i="1"/>
  <c r="B26" i="1"/>
  <c r="E25" i="1"/>
  <c r="D25" i="1"/>
  <c r="B25" i="1" s="1"/>
  <c r="C25" i="1"/>
  <c r="E24" i="1"/>
  <c r="D24" i="1"/>
  <c r="C24" i="1"/>
  <c r="B24" i="1"/>
  <c r="E23" i="1"/>
  <c r="D23" i="1"/>
  <c r="B23" i="1" s="1"/>
  <c r="C23" i="1"/>
  <c r="E22" i="1"/>
  <c r="D22" i="1"/>
  <c r="C22" i="1"/>
  <c r="B22" i="1"/>
  <c r="E21" i="1"/>
  <c r="D21" i="1"/>
  <c r="B21" i="1" s="1"/>
  <c r="C21" i="1"/>
  <c r="E20" i="1"/>
  <c r="D20" i="1"/>
  <c r="C20" i="1"/>
  <c r="B20" i="1"/>
  <c r="E19" i="1"/>
  <c r="D19" i="1"/>
  <c r="B19" i="1" s="1"/>
  <c r="C19" i="1"/>
  <c r="E18" i="1"/>
  <c r="D18" i="1"/>
  <c r="C18" i="1"/>
  <c r="B18" i="1"/>
  <c r="E17" i="1"/>
  <c r="D17" i="1"/>
  <c r="B17" i="1" s="1"/>
  <c r="C17" i="1"/>
  <c r="E16" i="1"/>
  <c r="D16" i="1"/>
  <c r="C16" i="1"/>
  <c r="B16" i="1"/>
  <c r="E15" i="1"/>
  <c r="E13" i="1" s="1"/>
  <c r="D15" i="1"/>
  <c r="B15" i="1" s="1"/>
  <c r="C15" i="1"/>
  <c r="D14" i="1"/>
  <c r="C14" i="1"/>
  <c r="B14" i="1" s="1"/>
  <c r="E12" i="1"/>
  <c r="D12" i="1"/>
  <c r="B12" i="1" s="1"/>
  <c r="C12" i="1"/>
  <c r="E11" i="1"/>
  <c r="D11" i="1"/>
  <c r="C11" i="1"/>
  <c r="B11" i="1"/>
  <c r="D10" i="1"/>
  <c r="C10" i="1"/>
  <c r="B10" i="1" s="1"/>
  <c r="D9" i="1"/>
  <c r="C9" i="1"/>
  <c r="B9" i="1"/>
  <c r="E8" i="1"/>
  <c r="E7" i="1" s="1"/>
  <c r="D8" i="1"/>
  <c r="C8" i="1"/>
  <c r="C33" i="1" s="1"/>
  <c r="C43" i="1" s="1"/>
  <c r="B8" i="1"/>
  <c r="B33" i="1" s="1"/>
  <c r="B42" i="1" l="1"/>
  <c r="B43" i="1" s="1"/>
  <c r="C45" i="1" s="1"/>
  <c r="E33" i="1"/>
  <c r="E43" i="1" s="1"/>
  <c r="D33" i="1"/>
  <c r="D43" i="1" s="1"/>
  <c r="B45" i="1" l="1"/>
  <c r="D45" i="1"/>
</calcChain>
</file>

<file path=xl/sharedStrings.xml><?xml version="1.0" encoding="utf-8"?>
<sst xmlns="http://schemas.openxmlformats.org/spreadsheetml/2006/main" count="95" uniqueCount="54">
  <si>
    <t>TANTÁRGY</t>
  </si>
  <si>
    <t>TANTÁRGYAK ÓRASZÁMA</t>
  </si>
  <si>
    <t>Egymásra-épülés</t>
  </si>
  <si>
    <t>ÉVEK, FÉLÉVEK, TANÍTÁSI HETEK SZÁMA HETI ÓRASZÁM</t>
  </si>
  <si>
    <t>ÖSSZES</t>
  </si>
  <si>
    <t>ELMÉLET</t>
  </si>
  <si>
    <t>GYAKORLAT</t>
  </si>
  <si>
    <t>KREDIT = (a+b)/30</t>
  </si>
  <si>
    <t>I.</t>
  </si>
  <si>
    <t>II.</t>
  </si>
  <si>
    <t>E</t>
  </si>
  <si>
    <t>GY</t>
  </si>
  <si>
    <t>V</t>
  </si>
  <si>
    <t>Kredit</t>
  </si>
  <si>
    <t>Gazdaságtudományi és társadalomtudományi ismeretek</t>
  </si>
  <si>
    <t>Vezetői közgazdaságtan</t>
  </si>
  <si>
    <t>K</t>
  </si>
  <si>
    <t>Marketing menedzsment</t>
  </si>
  <si>
    <t>Vállalati gazdaságtan</t>
  </si>
  <si>
    <t>Vezetői számvitel és controlling</t>
  </si>
  <si>
    <t>Haladó stratégiai menedzsment</t>
  </si>
  <si>
    <t>Ellátásilánc-menedzsment, logisztikai fejlesztések szakmai és módszertani ismeretei</t>
  </si>
  <si>
    <t>Kutatásmódszertan</t>
  </si>
  <si>
    <t>G</t>
  </si>
  <si>
    <t>Üzleti tervezés</t>
  </si>
  <si>
    <t>Emberi erőforrás gazdálkodás</t>
  </si>
  <si>
    <t>Ellátási lánc informatikai támogatása</t>
  </si>
  <si>
    <t>Raktárgazdálkodás</t>
  </si>
  <si>
    <t>Szállítmányozás és fuvarozás menedzsmentje</t>
  </si>
  <si>
    <t>Beszerzés menedzsment</t>
  </si>
  <si>
    <t>Termelés és szolgáltatás menedzsment</t>
  </si>
  <si>
    <t>Disztribúció és ellátásilánc menedzsment</t>
  </si>
  <si>
    <t>Vállalkozások jogi környezete</t>
  </si>
  <si>
    <t>Üzleti tanácsadás</t>
  </si>
  <si>
    <t>Készletgazdálkodás</t>
  </si>
  <si>
    <t>Projektmenedzsment</t>
  </si>
  <si>
    <t>Minőségmenedzsment</t>
  </si>
  <si>
    <t>Integrált vállalatirányítási rendszerek</t>
  </si>
  <si>
    <t>A külkereskedelem technikája</t>
  </si>
  <si>
    <t>Lean menedzsment</t>
  </si>
  <si>
    <t>Globális ellátási láncok menedzsmentje</t>
  </si>
  <si>
    <t>A logisztikai teljesítmény mérése és menedzsmentje</t>
  </si>
  <si>
    <t>Összesen</t>
  </si>
  <si>
    <t>Kritériumkövetelmények***</t>
  </si>
  <si>
    <t>szabadon választható 1. tárgy (Világgazdasági és integrációs folyamatok)</t>
  </si>
  <si>
    <t>szabadon választható 2. tárgy</t>
  </si>
  <si>
    <t>Szaknyelv</t>
  </si>
  <si>
    <t>Diplomadolgozat 1</t>
  </si>
  <si>
    <t>Diplomadolgozat 2</t>
  </si>
  <si>
    <t>Diplomadolgozat 3</t>
  </si>
  <si>
    <t>magyarázat</t>
  </si>
  <si>
    <t>E = elméleti óra</t>
  </si>
  <si>
    <t>GY = gyakorlati óra</t>
  </si>
  <si>
    <t>V =Vizsga típusa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</si>
</sst>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i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" fillId="0" borderId="0" xfId="1"/>
    <xf numFmtId="0" fontId="3" fillId="0" borderId="1" xfId="1" applyFont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2" fillId="0" borderId="1" xfId="1" applyFont="1" applyBorder="1"/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top" wrapText="1"/>
    </xf>
    <xf numFmtId="0" fontId="6" fillId="0" borderId="1" xfId="1" applyFont="1" applyBorder="1"/>
    <xf numFmtId="0" fontId="5" fillId="0" borderId="1" xfId="1" applyFont="1" applyBorder="1" applyAlignment="1">
      <alignment horizontal="left" wrapText="1"/>
    </xf>
    <xf numFmtId="0" fontId="5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vertical="top" wrapText="1"/>
    </xf>
    <xf numFmtId="0" fontId="3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 wrapText="1"/>
    </xf>
    <xf numFmtId="0" fontId="8" fillId="0" borderId="0" xfId="1" applyFont="1"/>
    <xf numFmtId="0" fontId="5" fillId="0" borderId="1" xfId="1" applyFont="1" applyBorder="1" applyAlignment="1">
      <alignment vertical="center" wrapText="1"/>
    </xf>
    <xf numFmtId="0" fontId="2" fillId="0" borderId="1" xfId="1" applyFont="1" applyBorder="1"/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wrapText="1"/>
    </xf>
    <xf numFmtId="0" fontId="11" fillId="0" borderId="1" xfId="1" applyFont="1" applyBorder="1" applyAlignment="1">
      <alignment horizontal="center" vertical="center" wrapText="1"/>
    </xf>
    <xf numFmtId="0" fontId="2" fillId="0" borderId="0" xfId="1" applyFont="1"/>
    <xf numFmtId="0" fontId="4" fillId="0" borderId="0" xfId="1" applyFont="1" applyAlignment="1">
      <alignment horizontal="center" vertical="center" wrapText="1"/>
    </xf>
    <xf numFmtId="9" fontId="2" fillId="0" borderId="0" xfId="1" applyNumberFormat="1" applyFont="1"/>
    <xf numFmtId="0" fontId="5" fillId="0" borderId="0" xfId="1" applyFont="1"/>
  </cellXfs>
  <cellStyles count="2">
    <cellStyle name="Normál" xfId="0" builtinId="0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58" style="3" bestFit="1" customWidth="1"/>
    <col min="2" max="2" width="6.7109375" style="3" customWidth="1"/>
    <col min="3" max="3" width="6.28515625" style="3" customWidth="1"/>
    <col min="4" max="4" width="6.7109375" style="3" customWidth="1"/>
    <col min="5" max="5" width="6.28515625" style="3" customWidth="1"/>
    <col min="6" max="6" width="10.28515625" style="3" customWidth="1"/>
    <col min="7" max="7" width="3.7109375" style="3" customWidth="1"/>
    <col min="8" max="8" width="3.85546875" style="3" customWidth="1"/>
    <col min="9" max="9" width="3.28515625" style="3" customWidth="1"/>
    <col min="10" max="10" width="5.140625" style="3" customWidth="1"/>
    <col min="11" max="12" width="3.85546875" style="3" customWidth="1"/>
    <col min="13" max="13" width="4.140625" style="3" customWidth="1"/>
    <col min="14" max="14" width="4.7109375" style="3" customWidth="1"/>
    <col min="15" max="16" width="3.85546875" style="3" customWidth="1"/>
    <col min="17" max="17" width="4" style="3" customWidth="1"/>
    <col min="18" max="18" width="5.140625" style="3" customWidth="1"/>
    <col min="19" max="20" width="3.85546875" style="3" customWidth="1"/>
    <col min="21" max="21" width="4.140625" style="3" customWidth="1"/>
    <col min="22" max="22" width="5.140625" style="3" customWidth="1"/>
    <col min="23" max="16384" width="8.85546875" style="3"/>
  </cols>
  <sheetData>
    <row r="1" spans="1:22" ht="12.75" customHeight="1" x14ac:dyDescent="0.2">
      <c r="A1" s="1" t="s">
        <v>0</v>
      </c>
      <c r="B1" s="2" t="s">
        <v>1</v>
      </c>
      <c r="C1" s="1"/>
      <c r="D1" s="1"/>
      <c r="E1" s="1"/>
      <c r="F1" s="1" t="s">
        <v>2</v>
      </c>
      <c r="G1" s="2" t="s">
        <v>3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">
      <c r="A2" s="1"/>
      <c r="B2" s="1"/>
      <c r="C2" s="1"/>
      <c r="D2" s="1"/>
      <c r="E2" s="1"/>
      <c r="F2" s="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12.75" customHeight="1" x14ac:dyDescent="0.2">
      <c r="A3" s="1"/>
      <c r="B3" s="4" t="s">
        <v>4</v>
      </c>
      <c r="C3" s="4" t="s">
        <v>5</v>
      </c>
      <c r="D3" s="4" t="s">
        <v>6</v>
      </c>
      <c r="E3" s="5" t="s">
        <v>7</v>
      </c>
      <c r="F3" s="1"/>
      <c r="G3" s="2" t="s">
        <v>8</v>
      </c>
      <c r="H3" s="2"/>
      <c r="I3" s="2"/>
      <c r="J3" s="2"/>
      <c r="K3" s="2"/>
      <c r="L3" s="2"/>
      <c r="M3" s="2"/>
      <c r="N3" s="2"/>
      <c r="O3" s="2" t="s">
        <v>9</v>
      </c>
      <c r="P3" s="2"/>
      <c r="Q3" s="2"/>
      <c r="R3" s="2"/>
      <c r="S3" s="2"/>
      <c r="T3" s="2"/>
      <c r="U3" s="2"/>
      <c r="V3" s="2"/>
    </row>
    <row r="4" spans="1:22" x14ac:dyDescent="0.2">
      <c r="A4" s="1"/>
      <c r="B4" s="4"/>
      <c r="C4" s="4"/>
      <c r="D4" s="4"/>
      <c r="E4" s="5"/>
      <c r="F4" s="1"/>
      <c r="G4" s="2">
        <v>1</v>
      </c>
      <c r="H4" s="2"/>
      <c r="I4" s="2"/>
      <c r="J4" s="2"/>
      <c r="K4" s="2">
        <v>2</v>
      </c>
      <c r="L4" s="2"/>
      <c r="M4" s="2"/>
      <c r="N4" s="2"/>
      <c r="O4" s="2">
        <v>3</v>
      </c>
      <c r="P4" s="2"/>
      <c r="Q4" s="2"/>
      <c r="R4" s="2"/>
      <c r="S4" s="2">
        <v>4</v>
      </c>
      <c r="T4" s="2"/>
      <c r="U4" s="2"/>
      <c r="V4" s="2"/>
    </row>
    <row r="5" spans="1:22" x14ac:dyDescent="0.2">
      <c r="A5" s="1"/>
      <c r="B5" s="4"/>
      <c r="C5" s="4"/>
      <c r="D5" s="4"/>
      <c r="E5" s="5"/>
      <c r="F5" s="1"/>
      <c r="G5" s="2">
        <v>15</v>
      </c>
      <c r="H5" s="2"/>
      <c r="I5" s="2"/>
      <c r="J5" s="2"/>
      <c r="K5" s="2">
        <v>15</v>
      </c>
      <c r="L5" s="2"/>
      <c r="M5" s="2"/>
      <c r="N5" s="2"/>
      <c r="O5" s="2">
        <v>15</v>
      </c>
      <c r="P5" s="2"/>
      <c r="Q5" s="2"/>
      <c r="R5" s="2"/>
      <c r="S5" s="2">
        <v>15</v>
      </c>
      <c r="T5" s="2"/>
      <c r="U5" s="2"/>
      <c r="V5" s="2"/>
    </row>
    <row r="6" spans="1:22" ht="27" customHeight="1" x14ac:dyDescent="0.2">
      <c r="A6" s="1"/>
      <c r="B6" s="4"/>
      <c r="C6" s="4"/>
      <c r="D6" s="4"/>
      <c r="E6" s="5"/>
      <c r="F6" s="1"/>
      <c r="G6" s="6" t="s">
        <v>10</v>
      </c>
      <c r="H6" s="6" t="s">
        <v>11</v>
      </c>
      <c r="I6" s="6" t="s">
        <v>12</v>
      </c>
      <c r="J6" s="6" t="s">
        <v>13</v>
      </c>
      <c r="K6" s="6" t="s">
        <v>10</v>
      </c>
      <c r="L6" s="6" t="s">
        <v>11</v>
      </c>
      <c r="M6" s="6" t="s">
        <v>12</v>
      </c>
      <c r="N6" s="6" t="s">
        <v>13</v>
      </c>
      <c r="O6" s="6" t="s">
        <v>10</v>
      </c>
      <c r="P6" s="6" t="s">
        <v>11</v>
      </c>
      <c r="Q6" s="6" t="s">
        <v>12</v>
      </c>
      <c r="R6" s="6" t="s">
        <v>13</v>
      </c>
      <c r="S6" s="6" t="s">
        <v>10</v>
      </c>
      <c r="T6" s="6" t="s">
        <v>11</v>
      </c>
      <c r="U6" s="6" t="s">
        <v>12</v>
      </c>
      <c r="V6" s="6" t="s">
        <v>13</v>
      </c>
    </row>
    <row r="7" spans="1:22" x14ac:dyDescent="0.2">
      <c r="A7" s="7" t="s">
        <v>14</v>
      </c>
      <c r="B7" s="7"/>
      <c r="C7" s="7"/>
      <c r="D7" s="7"/>
      <c r="E7" s="8">
        <f>SUM(E8:E12)</f>
        <v>24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x14ac:dyDescent="0.2">
      <c r="A8" s="10" t="s">
        <v>15</v>
      </c>
      <c r="B8" s="6">
        <f>C8+D8</f>
        <v>60</v>
      </c>
      <c r="C8" s="6">
        <f t="shared" ref="C8:D12" si="0">(G8+K8+O8+S8)*15</f>
        <v>30</v>
      </c>
      <c r="D8" s="6">
        <f t="shared" si="0"/>
        <v>30</v>
      </c>
      <c r="E8" s="11">
        <f>+J8+N8+R8+V8</f>
        <v>5</v>
      </c>
      <c r="F8" s="6"/>
      <c r="G8" s="6">
        <v>2</v>
      </c>
      <c r="H8" s="6">
        <v>2</v>
      </c>
      <c r="I8" s="6" t="s">
        <v>16</v>
      </c>
      <c r="J8" s="6">
        <v>5</v>
      </c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2">
      <c r="A9" s="12" t="s">
        <v>17</v>
      </c>
      <c r="B9" s="6">
        <f>C9+D9</f>
        <v>60</v>
      </c>
      <c r="C9" s="6">
        <f t="shared" si="0"/>
        <v>30</v>
      </c>
      <c r="D9" s="6">
        <f t="shared" si="0"/>
        <v>30</v>
      </c>
      <c r="E9" s="11">
        <v>5</v>
      </c>
      <c r="F9" s="6"/>
      <c r="G9" s="6">
        <v>2</v>
      </c>
      <c r="H9" s="6">
        <v>2</v>
      </c>
      <c r="I9" s="6" t="s">
        <v>16</v>
      </c>
      <c r="J9" s="6">
        <v>5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2.75" customHeight="1" x14ac:dyDescent="0.2">
      <c r="A10" s="12" t="s">
        <v>18</v>
      </c>
      <c r="B10" s="6">
        <f>C10+D10</f>
        <v>60</v>
      </c>
      <c r="C10" s="6">
        <f t="shared" si="0"/>
        <v>30</v>
      </c>
      <c r="D10" s="6">
        <f t="shared" si="0"/>
        <v>30</v>
      </c>
      <c r="E10" s="11">
        <v>4</v>
      </c>
      <c r="F10" s="6"/>
      <c r="G10" s="6">
        <v>2</v>
      </c>
      <c r="H10" s="6">
        <v>2</v>
      </c>
      <c r="I10" s="6" t="s">
        <v>16</v>
      </c>
      <c r="J10" s="6">
        <v>4</v>
      </c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2.75" customHeight="1" x14ac:dyDescent="0.2">
      <c r="A11" s="12" t="s">
        <v>19</v>
      </c>
      <c r="B11" s="6">
        <f>C11+D11</f>
        <v>60</v>
      </c>
      <c r="C11" s="6">
        <f t="shared" si="0"/>
        <v>30</v>
      </c>
      <c r="D11" s="6">
        <f t="shared" si="0"/>
        <v>30</v>
      </c>
      <c r="E11" s="11">
        <f>+J11+N11+R11+V11</f>
        <v>5</v>
      </c>
      <c r="F11" s="6"/>
      <c r="G11" s="6"/>
      <c r="H11" s="6"/>
      <c r="I11" s="6"/>
      <c r="J11" s="6"/>
      <c r="K11" s="6">
        <v>2</v>
      </c>
      <c r="L11" s="6">
        <v>2</v>
      </c>
      <c r="M11" s="6" t="s">
        <v>16</v>
      </c>
      <c r="N11" s="6">
        <v>5</v>
      </c>
      <c r="O11" s="6"/>
      <c r="P11" s="6"/>
      <c r="Q11" s="6"/>
      <c r="R11" s="6"/>
      <c r="S11" s="6"/>
      <c r="T11" s="6"/>
      <c r="U11" s="6"/>
      <c r="V11" s="6"/>
    </row>
    <row r="12" spans="1:22" ht="15.75" x14ac:dyDescent="0.25">
      <c r="A12" s="12" t="s">
        <v>20</v>
      </c>
      <c r="B12" s="6">
        <f>C12+D12</f>
        <v>60</v>
      </c>
      <c r="C12" s="6">
        <f t="shared" si="0"/>
        <v>30</v>
      </c>
      <c r="D12" s="6">
        <f t="shared" si="0"/>
        <v>30</v>
      </c>
      <c r="E12" s="11">
        <f>+J12+N12+R12+V12</f>
        <v>5</v>
      </c>
      <c r="F12" s="13"/>
      <c r="G12" s="6">
        <v>2</v>
      </c>
      <c r="H12" s="6">
        <v>2</v>
      </c>
      <c r="I12" s="6" t="s">
        <v>16</v>
      </c>
      <c r="J12" s="6">
        <v>5</v>
      </c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24" customHeight="1" x14ac:dyDescent="0.2">
      <c r="A13" s="14" t="s">
        <v>21</v>
      </c>
      <c r="B13" s="14"/>
      <c r="C13" s="14"/>
      <c r="D13" s="14"/>
      <c r="E13" s="15">
        <f>SUM(E14:E32)</f>
        <v>74</v>
      </c>
      <c r="F13" s="1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2">
      <c r="A14" s="12" t="s">
        <v>22</v>
      </c>
      <c r="B14" s="6">
        <f t="shared" ref="B14:B32" si="1">SUM(C14:D14)</f>
        <v>30</v>
      </c>
      <c r="C14" s="6">
        <f t="shared" ref="C14:D32" si="2">(G14+K14+O14+S14)*15</f>
        <v>0</v>
      </c>
      <c r="D14" s="6">
        <f t="shared" si="2"/>
        <v>30</v>
      </c>
      <c r="E14" s="11">
        <v>5</v>
      </c>
      <c r="F14" s="16"/>
      <c r="G14" s="6"/>
      <c r="H14" s="6"/>
      <c r="I14" s="6"/>
      <c r="J14" s="6"/>
      <c r="K14" s="6">
        <v>0</v>
      </c>
      <c r="L14" s="6">
        <v>2</v>
      </c>
      <c r="M14" s="6" t="s">
        <v>23</v>
      </c>
      <c r="N14" s="6">
        <v>5</v>
      </c>
      <c r="O14" s="6"/>
      <c r="P14" s="6"/>
      <c r="Q14" s="6"/>
      <c r="R14" s="6"/>
      <c r="S14" s="6"/>
      <c r="T14" s="6"/>
      <c r="U14" s="6"/>
      <c r="V14" s="6"/>
    </row>
    <row r="15" spans="1:22" x14ac:dyDescent="0.2">
      <c r="A15" s="17" t="s">
        <v>24</v>
      </c>
      <c r="B15" s="18">
        <f t="shared" si="1"/>
        <v>60</v>
      </c>
      <c r="C15" s="18">
        <f t="shared" si="2"/>
        <v>30</v>
      </c>
      <c r="D15" s="18">
        <f t="shared" si="2"/>
        <v>30</v>
      </c>
      <c r="E15" s="19">
        <f t="shared" ref="E15:E32" si="3">+J15+N15+R15+V15</f>
        <v>4</v>
      </c>
      <c r="F15" s="20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>
        <v>2</v>
      </c>
      <c r="T15" s="18">
        <v>2</v>
      </c>
      <c r="U15" s="18" t="s">
        <v>16</v>
      </c>
      <c r="V15" s="18">
        <v>4</v>
      </c>
    </row>
    <row r="16" spans="1:22" x14ac:dyDescent="0.2">
      <c r="A16" s="12" t="s">
        <v>25</v>
      </c>
      <c r="B16" s="6">
        <f t="shared" si="1"/>
        <v>30</v>
      </c>
      <c r="C16" s="6">
        <f t="shared" si="2"/>
        <v>30</v>
      </c>
      <c r="D16" s="6">
        <f t="shared" si="2"/>
        <v>0</v>
      </c>
      <c r="E16" s="11">
        <f t="shared" si="3"/>
        <v>3</v>
      </c>
      <c r="F16" s="16"/>
      <c r="G16" s="6"/>
      <c r="H16" s="6"/>
      <c r="I16" s="6"/>
      <c r="J16" s="6"/>
      <c r="K16" s="6"/>
      <c r="L16" s="6"/>
      <c r="M16" s="6"/>
      <c r="N16" s="6"/>
      <c r="O16" s="6">
        <v>2</v>
      </c>
      <c r="P16" s="6">
        <v>0</v>
      </c>
      <c r="Q16" s="6" t="s">
        <v>16</v>
      </c>
      <c r="R16" s="6">
        <v>3</v>
      </c>
      <c r="S16" s="6"/>
      <c r="T16" s="6"/>
      <c r="U16" s="6"/>
      <c r="V16" s="6"/>
    </row>
    <row r="17" spans="1:22" x14ac:dyDescent="0.2">
      <c r="A17" s="12" t="s">
        <v>26</v>
      </c>
      <c r="B17" s="6">
        <f t="shared" si="1"/>
        <v>45</v>
      </c>
      <c r="C17" s="6">
        <f t="shared" si="2"/>
        <v>30</v>
      </c>
      <c r="D17" s="6">
        <f t="shared" si="2"/>
        <v>15</v>
      </c>
      <c r="E17" s="11">
        <f t="shared" si="3"/>
        <v>4</v>
      </c>
      <c r="F17" s="16"/>
      <c r="G17" s="6"/>
      <c r="H17" s="6"/>
      <c r="I17" s="6"/>
      <c r="J17" s="6"/>
      <c r="K17" s="6"/>
      <c r="L17" s="6"/>
      <c r="M17" s="6"/>
      <c r="N17" s="6"/>
      <c r="O17" s="6">
        <v>2</v>
      </c>
      <c r="P17" s="6">
        <v>1</v>
      </c>
      <c r="Q17" s="6" t="s">
        <v>16</v>
      </c>
      <c r="R17" s="6">
        <v>4</v>
      </c>
      <c r="S17" s="6"/>
      <c r="T17" s="6"/>
      <c r="U17" s="6"/>
      <c r="V17" s="6"/>
    </row>
    <row r="18" spans="1:22" x14ac:dyDescent="0.2">
      <c r="A18" s="12" t="s">
        <v>27</v>
      </c>
      <c r="B18" s="6">
        <f t="shared" si="1"/>
        <v>45</v>
      </c>
      <c r="C18" s="6">
        <f t="shared" si="2"/>
        <v>30</v>
      </c>
      <c r="D18" s="6">
        <f t="shared" si="2"/>
        <v>15</v>
      </c>
      <c r="E18" s="11">
        <f t="shared" si="3"/>
        <v>4</v>
      </c>
      <c r="F18" s="16"/>
      <c r="G18" s="6"/>
      <c r="H18" s="6"/>
      <c r="I18" s="6"/>
      <c r="J18" s="6"/>
      <c r="K18" s="6"/>
      <c r="L18" s="6"/>
      <c r="M18" s="6"/>
      <c r="N18" s="6"/>
      <c r="O18" s="6">
        <v>2</v>
      </c>
      <c r="P18" s="6">
        <v>1</v>
      </c>
      <c r="Q18" s="6" t="s">
        <v>16</v>
      </c>
      <c r="R18" s="6">
        <v>4</v>
      </c>
      <c r="S18" s="6"/>
      <c r="T18" s="6"/>
      <c r="U18" s="6"/>
      <c r="V18" s="6"/>
    </row>
    <row r="19" spans="1:22" x14ac:dyDescent="0.2">
      <c r="A19" s="12" t="s">
        <v>28</v>
      </c>
      <c r="B19" s="6">
        <f t="shared" si="1"/>
        <v>60</v>
      </c>
      <c r="C19" s="6">
        <f t="shared" si="2"/>
        <v>30</v>
      </c>
      <c r="D19" s="6">
        <f t="shared" si="2"/>
        <v>30</v>
      </c>
      <c r="E19" s="11">
        <f t="shared" si="3"/>
        <v>4</v>
      </c>
      <c r="F19" s="16"/>
      <c r="G19" s="6">
        <v>2</v>
      </c>
      <c r="H19" s="6">
        <v>2</v>
      </c>
      <c r="I19" s="6" t="s">
        <v>16</v>
      </c>
      <c r="J19" s="6">
        <v>4</v>
      </c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2">
      <c r="A20" s="12" t="s">
        <v>29</v>
      </c>
      <c r="B20" s="6">
        <f t="shared" si="1"/>
        <v>45</v>
      </c>
      <c r="C20" s="6">
        <f t="shared" si="2"/>
        <v>30</v>
      </c>
      <c r="D20" s="6">
        <f t="shared" si="2"/>
        <v>15</v>
      </c>
      <c r="E20" s="11">
        <f t="shared" si="3"/>
        <v>4</v>
      </c>
      <c r="F20" s="1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1</v>
      </c>
      <c r="Q20" s="6" t="s">
        <v>16</v>
      </c>
      <c r="R20" s="6">
        <v>4</v>
      </c>
      <c r="S20" s="6"/>
      <c r="T20" s="6"/>
      <c r="U20" s="6"/>
      <c r="V20" s="6"/>
    </row>
    <row r="21" spans="1:22" x14ac:dyDescent="0.2">
      <c r="A21" s="16" t="s">
        <v>30</v>
      </c>
      <c r="B21" s="6">
        <f t="shared" si="1"/>
        <v>45</v>
      </c>
      <c r="C21" s="6">
        <f t="shared" si="2"/>
        <v>30</v>
      </c>
      <c r="D21" s="6">
        <f t="shared" si="2"/>
        <v>15</v>
      </c>
      <c r="E21" s="11">
        <f t="shared" si="3"/>
        <v>4</v>
      </c>
      <c r="F21" s="16"/>
      <c r="G21" s="6"/>
      <c r="H21" s="6"/>
      <c r="I21" s="6"/>
      <c r="J21" s="6"/>
      <c r="K21" s="6">
        <v>2</v>
      </c>
      <c r="L21" s="6">
        <v>1</v>
      </c>
      <c r="M21" s="6" t="s">
        <v>16</v>
      </c>
      <c r="N21" s="6">
        <v>4</v>
      </c>
      <c r="O21" s="6"/>
      <c r="P21" s="6"/>
      <c r="Q21" s="6"/>
      <c r="R21" s="6"/>
      <c r="S21" s="6"/>
      <c r="T21" s="6"/>
      <c r="U21" s="6"/>
      <c r="V21" s="6"/>
    </row>
    <row r="22" spans="1:22" x14ac:dyDescent="0.2">
      <c r="A22" s="16" t="s">
        <v>31</v>
      </c>
      <c r="B22" s="6">
        <f t="shared" si="1"/>
        <v>45</v>
      </c>
      <c r="C22" s="6">
        <f t="shared" si="2"/>
        <v>30</v>
      </c>
      <c r="D22" s="6">
        <f t="shared" si="2"/>
        <v>15</v>
      </c>
      <c r="E22" s="11">
        <f t="shared" si="3"/>
        <v>4</v>
      </c>
      <c r="F22" s="21"/>
      <c r="G22" s="6"/>
      <c r="H22" s="6"/>
      <c r="I22" s="6"/>
      <c r="J22" s="6"/>
      <c r="K22" s="6">
        <v>2</v>
      </c>
      <c r="L22" s="6">
        <v>1</v>
      </c>
      <c r="M22" s="6" t="s">
        <v>16</v>
      </c>
      <c r="N22" s="6">
        <v>4</v>
      </c>
      <c r="O22" s="6"/>
      <c r="P22" s="6"/>
      <c r="Q22" s="6"/>
      <c r="R22" s="6"/>
      <c r="S22" s="6"/>
      <c r="T22" s="6"/>
      <c r="U22" s="6"/>
      <c r="V22" s="6"/>
    </row>
    <row r="23" spans="1:22" x14ac:dyDescent="0.2">
      <c r="A23" s="16" t="s">
        <v>32</v>
      </c>
      <c r="B23" s="6">
        <f t="shared" si="1"/>
        <v>30</v>
      </c>
      <c r="C23" s="6">
        <f t="shared" si="2"/>
        <v>30</v>
      </c>
      <c r="D23" s="6">
        <f t="shared" si="2"/>
        <v>0</v>
      </c>
      <c r="E23" s="11">
        <f t="shared" si="3"/>
        <v>3</v>
      </c>
      <c r="F23" s="16"/>
      <c r="G23" s="6"/>
      <c r="H23" s="6"/>
      <c r="I23" s="6"/>
      <c r="J23" s="6"/>
      <c r="K23" s="6">
        <v>2</v>
      </c>
      <c r="L23" s="6">
        <v>0</v>
      </c>
      <c r="M23" s="6" t="s">
        <v>16</v>
      </c>
      <c r="N23" s="6">
        <v>3</v>
      </c>
      <c r="O23" s="6"/>
      <c r="P23" s="6"/>
      <c r="Q23" s="6"/>
      <c r="R23" s="6"/>
      <c r="S23" s="6"/>
      <c r="T23" s="6"/>
      <c r="U23" s="6"/>
      <c r="V23" s="6"/>
    </row>
    <row r="24" spans="1:22" x14ac:dyDescent="0.2">
      <c r="A24" s="16" t="s">
        <v>33</v>
      </c>
      <c r="B24" s="6">
        <f t="shared" si="1"/>
        <v>60</v>
      </c>
      <c r="C24" s="6">
        <f t="shared" si="2"/>
        <v>30</v>
      </c>
      <c r="D24" s="6">
        <f t="shared" si="2"/>
        <v>30</v>
      </c>
      <c r="E24" s="11">
        <f t="shared" si="3"/>
        <v>4</v>
      </c>
      <c r="F24" s="21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>
        <v>2</v>
      </c>
      <c r="T24" s="6">
        <v>2</v>
      </c>
      <c r="U24" s="6" t="s">
        <v>16</v>
      </c>
      <c r="V24" s="6">
        <v>4</v>
      </c>
    </row>
    <row r="25" spans="1:22" x14ac:dyDescent="0.2">
      <c r="A25" s="22" t="s">
        <v>34</v>
      </c>
      <c r="B25" s="6">
        <f t="shared" si="1"/>
        <v>45</v>
      </c>
      <c r="C25" s="6">
        <f t="shared" si="2"/>
        <v>30</v>
      </c>
      <c r="D25" s="6">
        <f t="shared" si="2"/>
        <v>15</v>
      </c>
      <c r="E25" s="11">
        <f t="shared" si="3"/>
        <v>4</v>
      </c>
      <c r="F25" s="21"/>
      <c r="G25" s="6"/>
      <c r="H25" s="6"/>
      <c r="I25" s="6"/>
      <c r="J25" s="6"/>
      <c r="K25" s="6">
        <v>2</v>
      </c>
      <c r="L25" s="6">
        <v>1</v>
      </c>
      <c r="M25" s="6" t="s">
        <v>23</v>
      </c>
      <c r="N25" s="6">
        <v>4</v>
      </c>
      <c r="O25" s="6"/>
      <c r="P25" s="6"/>
      <c r="Q25" s="6"/>
      <c r="R25" s="6"/>
      <c r="S25" s="6"/>
      <c r="T25" s="6"/>
      <c r="U25" s="6"/>
      <c r="V25" s="6"/>
    </row>
    <row r="26" spans="1:22" s="24" customFormat="1" x14ac:dyDescent="0.2">
      <c r="A26" s="22" t="s">
        <v>35</v>
      </c>
      <c r="B26" s="6">
        <f t="shared" si="1"/>
        <v>45</v>
      </c>
      <c r="C26" s="6">
        <f t="shared" si="2"/>
        <v>15</v>
      </c>
      <c r="D26" s="6">
        <f t="shared" si="2"/>
        <v>30</v>
      </c>
      <c r="E26" s="11">
        <f t="shared" si="3"/>
        <v>4</v>
      </c>
      <c r="F26" s="21"/>
      <c r="G26" s="6"/>
      <c r="H26" s="6"/>
      <c r="I26" s="6"/>
      <c r="J26" s="6"/>
      <c r="K26" s="6"/>
      <c r="L26" s="6"/>
      <c r="M26" s="6"/>
      <c r="N26" s="6"/>
      <c r="O26" s="6">
        <v>1</v>
      </c>
      <c r="P26" s="6">
        <v>2</v>
      </c>
      <c r="Q26" s="6" t="s">
        <v>23</v>
      </c>
      <c r="R26" s="6">
        <v>4</v>
      </c>
      <c r="S26" s="23"/>
      <c r="T26" s="23"/>
      <c r="U26" s="23"/>
      <c r="V26" s="23"/>
    </row>
    <row r="27" spans="1:22" x14ac:dyDescent="0.2">
      <c r="A27" s="22" t="s">
        <v>36</v>
      </c>
      <c r="B27" s="6">
        <f t="shared" si="1"/>
        <v>30</v>
      </c>
      <c r="C27" s="6">
        <f t="shared" si="2"/>
        <v>30</v>
      </c>
      <c r="D27" s="6">
        <f t="shared" si="2"/>
        <v>0</v>
      </c>
      <c r="E27" s="11">
        <f t="shared" si="3"/>
        <v>3</v>
      </c>
      <c r="F27" s="2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>
        <v>2</v>
      </c>
      <c r="T27" s="6">
        <v>0</v>
      </c>
      <c r="U27" s="6" t="s">
        <v>16</v>
      </c>
      <c r="V27" s="6">
        <v>3</v>
      </c>
    </row>
    <row r="28" spans="1:22" x14ac:dyDescent="0.2">
      <c r="A28" s="12" t="s">
        <v>37</v>
      </c>
      <c r="B28" s="6">
        <f t="shared" si="1"/>
        <v>45</v>
      </c>
      <c r="C28" s="6">
        <f t="shared" si="2"/>
        <v>30</v>
      </c>
      <c r="D28" s="6">
        <f t="shared" si="2"/>
        <v>15</v>
      </c>
      <c r="E28" s="11">
        <f t="shared" si="3"/>
        <v>4</v>
      </c>
      <c r="F28" s="21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>
        <v>2</v>
      </c>
      <c r="T28" s="6">
        <v>1</v>
      </c>
      <c r="U28" s="6" t="s">
        <v>16</v>
      </c>
      <c r="V28" s="6">
        <v>4</v>
      </c>
    </row>
    <row r="29" spans="1:22" x14ac:dyDescent="0.2">
      <c r="A29" s="16" t="s">
        <v>38</v>
      </c>
      <c r="B29" s="6">
        <f t="shared" si="1"/>
        <v>45</v>
      </c>
      <c r="C29" s="6">
        <f t="shared" si="2"/>
        <v>30</v>
      </c>
      <c r="D29" s="6">
        <f t="shared" si="2"/>
        <v>15</v>
      </c>
      <c r="E29" s="11">
        <f t="shared" si="3"/>
        <v>4</v>
      </c>
      <c r="F29" s="2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>
        <v>2</v>
      </c>
      <c r="T29" s="6">
        <v>1</v>
      </c>
      <c r="U29" s="6" t="s">
        <v>16</v>
      </c>
      <c r="V29" s="6">
        <v>4</v>
      </c>
    </row>
    <row r="30" spans="1:22" x14ac:dyDescent="0.2">
      <c r="A30" s="12" t="s">
        <v>39</v>
      </c>
      <c r="B30" s="6">
        <f t="shared" si="1"/>
        <v>45</v>
      </c>
      <c r="C30" s="6">
        <f t="shared" si="2"/>
        <v>15</v>
      </c>
      <c r="D30" s="6">
        <f t="shared" si="2"/>
        <v>30</v>
      </c>
      <c r="E30" s="11">
        <f t="shared" si="3"/>
        <v>4</v>
      </c>
      <c r="F30" s="2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>
        <v>1</v>
      </c>
      <c r="T30" s="6">
        <v>2</v>
      </c>
      <c r="U30" s="6" t="s">
        <v>23</v>
      </c>
      <c r="V30" s="6">
        <v>4</v>
      </c>
    </row>
    <row r="31" spans="1:22" x14ac:dyDescent="0.2">
      <c r="A31" s="12" t="s">
        <v>40</v>
      </c>
      <c r="B31" s="6">
        <f t="shared" si="1"/>
        <v>45</v>
      </c>
      <c r="C31" s="6">
        <f t="shared" si="2"/>
        <v>15</v>
      </c>
      <c r="D31" s="6">
        <f t="shared" si="2"/>
        <v>30</v>
      </c>
      <c r="E31" s="11">
        <f t="shared" si="3"/>
        <v>4</v>
      </c>
      <c r="F31" s="21"/>
      <c r="G31" s="6"/>
      <c r="H31" s="6"/>
      <c r="I31" s="6"/>
      <c r="J31" s="6"/>
      <c r="K31" s="6"/>
      <c r="L31" s="6"/>
      <c r="M31" s="6"/>
      <c r="N31" s="6"/>
      <c r="O31" s="6">
        <v>1</v>
      </c>
      <c r="P31" s="6">
        <v>2</v>
      </c>
      <c r="Q31" s="6" t="s">
        <v>23</v>
      </c>
      <c r="R31" s="6">
        <v>4</v>
      </c>
      <c r="S31" s="6"/>
      <c r="T31" s="6"/>
      <c r="U31" s="6"/>
      <c r="V31" s="6"/>
    </row>
    <row r="32" spans="1:22" x14ac:dyDescent="0.2">
      <c r="A32" s="12" t="s">
        <v>41</v>
      </c>
      <c r="B32" s="6">
        <f t="shared" si="1"/>
        <v>45</v>
      </c>
      <c r="C32" s="6">
        <f t="shared" si="2"/>
        <v>30</v>
      </c>
      <c r="D32" s="6">
        <f t="shared" si="2"/>
        <v>15</v>
      </c>
      <c r="E32" s="11">
        <f t="shared" si="3"/>
        <v>4</v>
      </c>
      <c r="F32" s="21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>
        <v>2</v>
      </c>
      <c r="T32" s="6">
        <v>1</v>
      </c>
      <c r="U32" s="6" t="s">
        <v>16</v>
      </c>
      <c r="V32" s="6">
        <v>4</v>
      </c>
    </row>
    <row r="33" spans="1:22" ht="13.5" customHeight="1" x14ac:dyDescent="0.2">
      <c r="A33" s="25" t="s">
        <v>42</v>
      </c>
      <c r="B33" s="11">
        <f>SUM(B8:B32)</f>
        <v>1140</v>
      </c>
      <c r="C33" s="11">
        <f>SUM(C8:C32)</f>
        <v>645</v>
      </c>
      <c r="D33" s="11">
        <f>SUM(D8:D32)</f>
        <v>495</v>
      </c>
      <c r="E33" s="11">
        <f>+E7+E13</f>
        <v>98</v>
      </c>
      <c r="F33" s="6"/>
      <c r="G33" s="11">
        <f t="shared" ref="G33:V33" si="4">SUM(G8:G32)</f>
        <v>10</v>
      </c>
      <c r="H33" s="11">
        <f t="shared" si="4"/>
        <v>10</v>
      </c>
      <c r="I33" s="11">
        <f t="shared" si="4"/>
        <v>0</v>
      </c>
      <c r="J33" s="15">
        <f t="shared" si="4"/>
        <v>23</v>
      </c>
      <c r="K33" s="11">
        <f t="shared" si="4"/>
        <v>10</v>
      </c>
      <c r="L33" s="11">
        <f t="shared" si="4"/>
        <v>7</v>
      </c>
      <c r="M33" s="11">
        <f t="shared" si="4"/>
        <v>0</v>
      </c>
      <c r="N33" s="15">
        <f t="shared" si="4"/>
        <v>25</v>
      </c>
      <c r="O33" s="11">
        <f t="shared" si="4"/>
        <v>10</v>
      </c>
      <c r="P33" s="11">
        <f t="shared" si="4"/>
        <v>7</v>
      </c>
      <c r="Q33" s="11">
        <f t="shared" si="4"/>
        <v>0</v>
      </c>
      <c r="R33" s="15">
        <f t="shared" si="4"/>
        <v>23</v>
      </c>
      <c r="S33" s="11">
        <f t="shared" si="4"/>
        <v>13</v>
      </c>
      <c r="T33" s="11">
        <f t="shared" si="4"/>
        <v>9</v>
      </c>
      <c r="U33" s="11">
        <f t="shared" si="4"/>
        <v>0</v>
      </c>
      <c r="V33" s="15">
        <f t="shared" si="4"/>
        <v>27</v>
      </c>
    </row>
    <row r="34" spans="1:22" x14ac:dyDescent="0.2">
      <c r="A34" s="26"/>
      <c r="B34" s="26"/>
      <c r="C34" s="26"/>
      <c r="D34" s="26"/>
      <c r="E34" s="27"/>
      <c r="F34" s="9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x14ac:dyDescent="0.2">
      <c r="A35" s="10" t="s">
        <v>43</v>
      </c>
      <c r="B35" s="28"/>
      <c r="C35" s="29"/>
      <c r="D35" s="6"/>
      <c r="E35" s="11"/>
      <c r="F35" s="9"/>
      <c r="G35" s="9"/>
      <c r="H35" s="9"/>
      <c r="I35" s="9"/>
      <c r="J35" s="9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x14ac:dyDescent="0.2">
      <c r="A36" s="10" t="s">
        <v>44</v>
      </c>
      <c r="B36" s="28">
        <f t="shared" ref="B36:B41" si="5">C36+D36</f>
        <v>30</v>
      </c>
      <c r="C36" s="29">
        <f t="shared" ref="C36:D41" si="6">(G36+K36+O36+S36)*15</f>
        <v>0</v>
      </c>
      <c r="D36" s="6">
        <f t="shared" si="6"/>
        <v>30</v>
      </c>
      <c r="E36" s="11">
        <f t="shared" ref="E36:E41" si="7">+J36+N36+R36+V36</f>
        <v>3</v>
      </c>
      <c r="F36" s="6"/>
      <c r="G36" s="30">
        <v>0</v>
      </c>
      <c r="H36" s="30">
        <v>2</v>
      </c>
      <c r="I36" s="30" t="s">
        <v>23</v>
      </c>
      <c r="J36" s="30">
        <v>3</v>
      </c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spans="1:22" x14ac:dyDescent="0.2">
      <c r="A37" s="10" t="s">
        <v>45</v>
      </c>
      <c r="B37" s="28">
        <f t="shared" si="5"/>
        <v>45</v>
      </c>
      <c r="C37" s="29">
        <f t="shared" si="6"/>
        <v>15</v>
      </c>
      <c r="D37" s="6">
        <f t="shared" si="6"/>
        <v>30</v>
      </c>
      <c r="E37" s="11">
        <f t="shared" si="7"/>
        <v>3</v>
      </c>
      <c r="F37" s="6"/>
      <c r="G37" s="30"/>
      <c r="H37" s="30"/>
      <c r="I37" s="30"/>
      <c r="J37" s="30"/>
      <c r="K37" s="30">
        <v>1</v>
      </c>
      <c r="L37" s="30">
        <v>2</v>
      </c>
      <c r="M37" s="30" t="s">
        <v>23</v>
      </c>
      <c r="N37" s="30">
        <v>3</v>
      </c>
      <c r="O37" s="30"/>
      <c r="P37" s="30"/>
      <c r="Q37" s="30"/>
      <c r="R37" s="30"/>
      <c r="S37" s="30"/>
      <c r="T37" s="30"/>
      <c r="U37" s="30"/>
      <c r="V37" s="30"/>
    </row>
    <row r="38" spans="1:22" x14ac:dyDescent="0.2">
      <c r="A38" s="10" t="s">
        <v>46</v>
      </c>
      <c r="B38" s="28">
        <v>30</v>
      </c>
      <c r="C38" s="29">
        <v>0</v>
      </c>
      <c r="D38" s="6">
        <v>30</v>
      </c>
      <c r="E38" s="11">
        <v>1</v>
      </c>
      <c r="F38" s="6"/>
      <c r="G38" s="30">
        <v>0</v>
      </c>
      <c r="H38" s="30">
        <v>2</v>
      </c>
      <c r="I38" s="30" t="s">
        <v>23</v>
      </c>
      <c r="J38" s="30">
        <v>1</v>
      </c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spans="1:22" x14ac:dyDescent="0.2">
      <c r="A39" s="10" t="s">
        <v>47</v>
      </c>
      <c r="B39" s="28">
        <f t="shared" si="5"/>
        <v>30</v>
      </c>
      <c r="C39" s="29">
        <f t="shared" si="6"/>
        <v>0</v>
      </c>
      <c r="D39" s="6">
        <f t="shared" si="6"/>
        <v>30</v>
      </c>
      <c r="E39" s="11">
        <f t="shared" si="7"/>
        <v>4</v>
      </c>
      <c r="F39" s="6"/>
      <c r="G39" s="30"/>
      <c r="H39" s="30"/>
      <c r="I39" s="30"/>
      <c r="J39" s="30"/>
      <c r="K39" s="30">
        <v>0</v>
      </c>
      <c r="L39" s="30">
        <v>2</v>
      </c>
      <c r="M39" s="30" t="s">
        <v>23</v>
      </c>
      <c r="N39" s="30">
        <v>4</v>
      </c>
      <c r="O39" s="30"/>
      <c r="P39" s="30"/>
      <c r="Q39" s="30"/>
      <c r="R39" s="30"/>
      <c r="S39" s="30"/>
      <c r="T39" s="30"/>
      <c r="U39" s="30"/>
      <c r="V39" s="30"/>
    </row>
    <row r="40" spans="1:22" x14ac:dyDescent="0.2">
      <c r="A40" s="10" t="s">
        <v>48</v>
      </c>
      <c r="B40" s="28">
        <f t="shared" si="5"/>
        <v>60</v>
      </c>
      <c r="C40" s="29">
        <f t="shared" si="6"/>
        <v>0</v>
      </c>
      <c r="D40" s="6">
        <f t="shared" si="6"/>
        <v>60</v>
      </c>
      <c r="E40" s="11">
        <f t="shared" si="7"/>
        <v>6</v>
      </c>
      <c r="F40" s="6"/>
      <c r="G40" s="30"/>
      <c r="H40" s="30"/>
      <c r="I40" s="30"/>
      <c r="J40" s="30"/>
      <c r="K40" s="30"/>
      <c r="L40" s="30"/>
      <c r="M40" s="30"/>
      <c r="N40" s="30"/>
      <c r="O40" s="30">
        <v>0</v>
      </c>
      <c r="P40" s="30">
        <v>4</v>
      </c>
      <c r="Q40" s="30" t="s">
        <v>23</v>
      </c>
      <c r="R40" s="30">
        <v>6</v>
      </c>
      <c r="S40" s="30"/>
      <c r="T40" s="30"/>
      <c r="U40" s="30"/>
      <c r="V40" s="30"/>
    </row>
    <row r="41" spans="1:22" x14ac:dyDescent="0.2">
      <c r="A41" s="10" t="s">
        <v>49</v>
      </c>
      <c r="B41" s="28">
        <f t="shared" si="5"/>
        <v>60</v>
      </c>
      <c r="C41" s="29">
        <f t="shared" si="6"/>
        <v>0</v>
      </c>
      <c r="D41" s="6">
        <f t="shared" si="6"/>
        <v>60</v>
      </c>
      <c r="E41" s="11">
        <f t="shared" si="7"/>
        <v>5</v>
      </c>
      <c r="F41" s="6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0">
        <v>0</v>
      </c>
      <c r="T41" s="30">
        <v>4</v>
      </c>
      <c r="U41" s="30" t="s">
        <v>23</v>
      </c>
      <c r="V41" s="30">
        <v>5</v>
      </c>
    </row>
    <row r="42" spans="1:22" ht="13.5" x14ac:dyDescent="0.2">
      <c r="A42" s="25" t="s">
        <v>42</v>
      </c>
      <c r="B42" s="11">
        <f>SUM(B36:B41)</f>
        <v>255</v>
      </c>
      <c r="C42" s="11">
        <f>SUM(C36:C41)</f>
        <v>15</v>
      </c>
      <c r="D42" s="11">
        <f>SUM(D36:D41)</f>
        <v>240</v>
      </c>
      <c r="E42" s="11">
        <f>SUM(E36:E41)</f>
        <v>22</v>
      </c>
      <c r="F42" s="32"/>
      <c r="G42" s="31">
        <f t="shared" ref="G42:V42" si="8">SUM(G35:G41)+G33</f>
        <v>10</v>
      </c>
      <c r="H42" s="31">
        <f t="shared" si="8"/>
        <v>14</v>
      </c>
      <c r="I42" s="31">
        <f t="shared" si="8"/>
        <v>0</v>
      </c>
      <c r="J42" s="33">
        <f t="shared" si="8"/>
        <v>27</v>
      </c>
      <c r="K42" s="31">
        <f t="shared" si="8"/>
        <v>11</v>
      </c>
      <c r="L42" s="31">
        <f t="shared" si="8"/>
        <v>11</v>
      </c>
      <c r="M42" s="31">
        <f t="shared" si="8"/>
        <v>0</v>
      </c>
      <c r="N42" s="33">
        <f t="shared" si="8"/>
        <v>32</v>
      </c>
      <c r="O42" s="31">
        <f t="shared" si="8"/>
        <v>10</v>
      </c>
      <c r="P42" s="31">
        <f t="shared" si="8"/>
        <v>11</v>
      </c>
      <c r="Q42" s="31">
        <f t="shared" si="8"/>
        <v>0</v>
      </c>
      <c r="R42" s="33">
        <f t="shared" si="8"/>
        <v>29</v>
      </c>
      <c r="S42" s="31">
        <f t="shared" si="8"/>
        <v>13</v>
      </c>
      <c r="T42" s="31">
        <f t="shared" si="8"/>
        <v>13</v>
      </c>
      <c r="U42" s="31">
        <f t="shared" si="8"/>
        <v>0</v>
      </c>
      <c r="V42" s="33">
        <f t="shared" si="8"/>
        <v>32</v>
      </c>
    </row>
    <row r="43" spans="1:22" x14ac:dyDescent="0.2">
      <c r="A43" s="34"/>
      <c r="B43" s="11">
        <f>+B33+B42</f>
        <v>1395</v>
      </c>
      <c r="C43" s="11">
        <f>+C33+C42</f>
        <v>660</v>
      </c>
      <c r="D43" s="11">
        <f>+D33+D42</f>
        <v>735</v>
      </c>
      <c r="E43" s="11">
        <f>+E33+E42</f>
        <v>120</v>
      </c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</row>
    <row r="44" spans="1:22" x14ac:dyDescent="0.2">
      <c r="A44" s="34"/>
      <c r="B44" s="34"/>
      <c r="C44" s="34"/>
      <c r="D44" s="34"/>
      <c r="E44" s="35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</row>
    <row r="45" spans="1:22" x14ac:dyDescent="0.2">
      <c r="A45" s="34"/>
      <c r="B45" s="36">
        <f>SUM(C45:D45)</f>
        <v>1</v>
      </c>
      <c r="C45" s="36">
        <f>+C43/B43</f>
        <v>0.4731182795698925</v>
      </c>
      <c r="D45" s="36">
        <f>+D43/B43</f>
        <v>0.5268817204301075</v>
      </c>
      <c r="E45" s="35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</row>
    <row r="46" spans="1:22" x14ac:dyDescent="0.2">
      <c r="A46" s="34"/>
      <c r="B46" s="34"/>
      <c r="C46" s="34"/>
      <c r="D46" s="34"/>
      <c r="E46" s="35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</row>
    <row r="47" spans="1:22" x14ac:dyDescent="0.2">
      <c r="A47" s="34"/>
      <c r="B47" s="37" t="s">
        <v>50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</row>
    <row r="48" spans="1:22" x14ac:dyDescent="0.2">
      <c r="A48" s="34"/>
      <c r="B48" s="34" t="s">
        <v>51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</row>
    <row r="49" spans="1:22" x14ac:dyDescent="0.2">
      <c r="A49" s="34"/>
      <c r="B49" s="34" t="s">
        <v>52</v>
      </c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</row>
    <row r="50" spans="1:22" x14ac:dyDescent="0.2">
      <c r="A50" s="34"/>
      <c r="B50" s="34" t="s">
        <v>53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</row>
  </sheetData>
  <mergeCells count="21">
    <mergeCell ref="A7:D7"/>
    <mergeCell ref="A13:D13"/>
    <mergeCell ref="A34:D34"/>
    <mergeCell ref="G4:J4"/>
    <mergeCell ref="K4:N4"/>
    <mergeCell ref="O4:R4"/>
    <mergeCell ref="S4:V4"/>
    <mergeCell ref="G5:J5"/>
    <mergeCell ref="K5:N5"/>
    <mergeCell ref="O5:R5"/>
    <mergeCell ref="S5:V5"/>
    <mergeCell ref="A1:A6"/>
    <mergeCell ref="B1:E2"/>
    <mergeCell ref="F1:F6"/>
    <mergeCell ref="G1:V2"/>
    <mergeCell ref="B3:B6"/>
    <mergeCell ref="C3:C6"/>
    <mergeCell ref="D3:D6"/>
    <mergeCell ref="E3:E6"/>
    <mergeCell ref="G3:N3"/>
    <mergeCell ref="O3:V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2676B7CC60D4F4B8B0CD20C55B74834" ma:contentTypeVersion="12" ma:contentTypeDescription="Új dokumentum létrehozása." ma:contentTypeScope="" ma:versionID="8e905c61d9fff2d06b97de04fb98166b">
  <xsd:schema xmlns:xsd="http://www.w3.org/2001/XMLSchema" xmlns:xs="http://www.w3.org/2001/XMLSchema" xmlns:p="http://schemas.microsoft.com/office/2006/metadata/properties" xmlns:ns3="a9b9daa9-7c18-43cb-b739-b9d24a09a057" xmlns:ns4="e8145b8f-b3f3-4a8c-894a-a44235af36ec" targetNamespace="http://schemas.microsoft.com/office/2006/metadata/properties" ma:root="true" ma:fieldsID="b1c6885a0b7e6ddc601719389183c38b" ns3:_="" ns4:_="">
    <xsd:import namespace="a9b9daa9-7c18-43cb-b739-b9d24a09a057"/>
    <xsd:import namespace="e8145b8f-b3f3-4a8c-894a-a44235af36ec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b9daa9-7c18-43cb-b739-b9d24a09a057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145b8f-b3f3-4a8c-894a-a44235af36e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b9daa9-7c18-43cb-b739-b9d24a09a057" xsi:nil="true"/>
  </documentManagement>
</p:properties>
</file>

<file path=customXml/itemProps1.xml><?xml version="1.0" encoding="utf-8"?>
<ds:datastoreItem xmlns:ds="http://schemas.openxmlformats.org/officeDocument/2006/customXml" ds:itemID="{39B15503-A5DD-4B7B-9E2B-92B645B60B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b9daa9-7c18-43cb-b739-b9d24a09a057"/>
    <ds:schemaRef ds:uri="e8145b8f-b3f3-4a8c-894a-a44235af36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C4DEEB-4769-4D22-B650-6680A15ABF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801802-C8A6-4D4D-8E94-BD87DDBFEC7E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a9b9daa9-7c18-43cb-b739-b9d24a09a057"/>
    <ds:schemaRef ds:uri="http://schemas.openxmlformats.org/package/2006/metadata/core-properties"/>
    <ds:schemaRef ds:uri="e8145b8f-b3f3-4a8c-894a-a44235af36e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2023-06-19T06:48:02Z</dcterms:created>
  <dcterms:modified xsi:type="dcterms:W3CDTF">2023-06-19T06:49:14Z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0x01010042676B7CC60D4F4B8B0CD20C55B74834</vt:lpwstr>
  </property>
</Properties>
</file>