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3" i="1" l="1"/>
  <c r="L53" i="1"/>
  <c r="J53" i="1"/>
  <c r="E52" i="1"/>
  <c r="D52" i="1"/>
  <c r="C52" i="1"/>
  <c r="B52" i="1" s="1"/>
  <c r="E51" i="1"/>
  <c r="D51" i="1"/>
  <c r="C51" i="1"/>
  <c r="B51" i="1"/>
  <c r="E50" i="1"/>
  <c r="D50" i="1"/>
  <c r="C50" i="1"/>
  <c r="B50" i="1" s="1"/>
  <c r="E48" i="1"/>
  <c r="D48" i="1"/>
  <c r="C48" i="1"/>
  <c r="B48" i="1"/>
  <c r="E47" i="1"/>
  <c r="D47" i="1"/>
  <c r="C47" i="1"/>
  <c r="B47" i="1" s="1"/>
  <c r="E46" i="1"/>
  <c r="D46" i="1"/>
  <c r="C46" i="1"/>
  <c r="B46" i="1"/>
  <c r="E44" i="1"/>
  <c r="D44" i="1"/>
  <c r="C44" i="1"/>
  <c r="B44" i="1" s="1"/>
  <c r="E43" i="1"/>
  <c r="D43" i="1"/>
  <c r="C43" i="1"/>
  <c r="B43" i="1"/>
  <c r="E42" i="1"/>
  <c r="E53" i="1" s="1"/>
  <c r="D42" i="1"/>
  <c r="D53" i="1" s="1"/>
  <c r="C42" i="1"/>
  <c r="B42" i="1" s="1"/>
  <c r="B53" i="1" s="1"/>
  <c r="V40" i="1"/>
  <c r="V53" i="1" s="1"/>
  <c r="T40" i="1"/>
  <c r="S40" i="1"/>
  <c r="S53" i="1" s="1"/>
  <c r="R40" i="1"/>
  <c r="R53" i="1" s="1"/>
  <c r="P40" i="1"/>
  <c r="P53" i="1" s="1"/>
  <c r="O40" i="1"/>
  <c r="O53" i="1" s="1"/>
  <c r="N40" i="1"/>
  <c r="N53" i="1" s="1"/>
  <c r="L40" i="1"/>
  <c r="K40" i="1"/>
  <c r="K53" i="1" s="1"/>
  <c r="J40" i="1"/>
  <c r="H40" i="1"/>
  <c r="H53" i="1" s="1"/>
  <c r="G40" i="1"/>
  <c r="G53" i="1" s="1"/>
  <c r="E39" i="1"/>
  <c r="D39" i="1"/>
  <c r="C39" i="1"/>
  <c r="B39" i="1"/>
  <c r="E38" i="1"/>
  <c r="E37" i="1" s="1"/>
  <c r="D38" i="1"/>
  <c r="C38" i="1"/>
  <c r="B38" i="1" s="1"/>
  <c r="E36" i="1"/>
  <c r="D36" i="1"/>
  <c r="C36" i="1"/>
  <c r="B36" i="1" s="1"/>
  <c r="E35" i="1"/>
  <c r="E34" i="1" s="1"/>
  <c r="D35" i="1"/>
  <c r="C35" i="1"/>
  <c r="B35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E28" i="1"/>
  <c r="D28" i="1"/>
  <c r="C28" i="1"/>
  <c r="B28" i="1" s="1"/>
  <c r="E27" i="1"/>
  <c r="D27" i="1"/>
  <c r="C27" i="1"/>
  <c r="B27" i="1" s="1"/>
  <c r="D26" i="1"/>
  <c r="C26" i="1"/>
  <c r="B26" i="1"/>
  <c r="D25" i="1"/>
  <c r="C25" i="1"/>
  <c r="B25" i="1"/>
  <c r="E24" i="1"/>
  <c r="D24" i="1"/>
  <c r="C24" i="1"/>
  <c r="B24" i="1" s="1"/>
  <c r="E23" i="1"/>
  <c r="E22" i="1" s="1"/>
  <c r="D23" i="1"/>
  <c r="C23" i="1"/>
  <c r="B23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E16" i="1" s="1"/>
  <c r="D17" i="1"/>
  <c r="C17" i="1"/>
  <c r="B17" i="1"/>
  <c r="E15" i="1"/>
  <c r="D15" i="1"/>
  <c r="C15" i="1"/>
  <c r="B15" i="1" s="1"/>
  <c r="E14" i="1"/>
  <c r="D14" i="1"/>
  <c r="C14" i="1"/>
  <c r="B14" i="1" s="1"/>
  <c r="E13" i="1"/>
  <c r="D13" i="1"/>
  <c r="C13" i="1"/>
  <c r="B13" i="1" s="1"/>
  <c r="E12" i="1"/>
  <c r="E11" i="1"/>
  <c r="D11" i="1"/>
  <c r="C11" i="1"/>
  <c r="B11" i="1" s="1"/>
  <c r="E10" i="1"/>
  <c r="D10" i="1"/>
  <c r="C10" i="1"/>
  <c r="B10" i="1"/>
  <c r="E9" i="1"/>
  <c r="D9" i="1"/>
  <c r="D40" i="1" s="1"/>
  <c r="D54" i="1" s="1"/>
  <c r="C9" i="1"/>
  <c r="B9" i="1" s="1"/>
  <c r="D8" i="1"/>
  <c r="C8" i="1"/>
  <c r="C40" i="1" s="1"/>
  <c r="E7" i="1"/>
  <c r="E40" i="1" l="1"/>
  <c r="E54" i="1" s="1"/>
  <c r="B8" i="1"/>
  <c r="B40" i="1" s="1"/>
  <c r="B54" i="1" s="1"/>
  <c r="D56" i="1" s="1"/>
  <c r="C53" i="1"/>
  <c r="C54" i="1" s="1"/>
  <c r="C56" i="1" s="1"/>
  <c r="B56" i="1" s="1"/>
</calcChain>
</file>

<file path=xl/sharedStrings.xml><?xml version="1.0" encoding="utf-8"?>
<sst xmlns="http://schemas.openxmlformats.org/spreadsheetml/2006/main" count="112" uniqueCount="65">
  <si>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</si>
  <si>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</si>
  <si>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</si>
  <si>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</si>
  <si>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</si>
  <si>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</si>
  <si>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</si>
  <si>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</si>
  <si>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</si>
  <si>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</si>
  <si>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</si>
  <si>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</si>
  <si>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</si>
  <si>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</si>
  <si>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Általános kompetenciákat fejlesztó, a képzést alapozó ismeretek</t>
  </si>
  <si>
    <t>Társadalomkutatás módszertana, kvantitaív, kvalitatív módszerek</t>
  </si>
  <si>
    <t>Emberi erőforrás gazdálkodás</t>
  </si>
  <si>
    <t>K</t>
  </si>
  <si>
    <t>Munkajog</t>
  </si>
  <si>
    <t>Vezetés és szervezetfejlesztés</t>
  </si>
  <si>
    <t>Pszichológiai ismeretek</t>
  </si>
  <si>
    <t>Szociálpszichológia</t>
  </si>
  <si>
    <t>Alkalmazott pszichológia</t>
  </si>
  <si>
    <t>Konfliktusmenedzsment, konfliktuskezelő tréning</t>
  </si>
  <si>
    <t>Menedzsment ismeretek</t>
  </si>
  <si>
    <t>Projektmenedzsment</t>
  </si>
  <si>
    <t>Változás- és tudásmenedzsment</t>
  </si>
  <si>
    <t>Karriermenedzsment</t>
  </si>
  <si>
    <t>Önmenedzselés, HR branding</t>
  </si>
  <si>
    <t>Esélyegyenlőségi emberi erőforrás menedzsment</t>
  </si>
  <si>
    <t>Társadalmi ismeretek</t>
  </si>
  <si>
    <t>Munkaerőpiaci ismeretek</t>
  </si>
  <si>
    <t>HR stratégia tervezés és munkaerő ellátás</t>
  </si>
  <si>
    <t>Szervezeti Kultúra</t>
  </si>
  <si>
    <t>Tanuló szervezetek, szervezeti tanulás</t>
  </si>
  <si>
    <t>Üzleti etika</t>
  </si>
  <si>
    <t>HR trendek és tendenciák</t>
  </si>
  <si>
    <t>G</t>
  </si>
  <si>
    <t>Tanácsadási ismeretek</t>
  </si>
  <si>
    <t xml:space="preserve">A tanácsadás elmélete és gyakorlata </t>
  </si>
  <si>
    <t>Felnőttképzés tervezés és munkerő-piaci képzés</t>
  </si>
  <si>
    <t>Munkakörtervezés, munkakör kialakítás</t>
  </si>
  <si>
    <t>Emberi erőforrás fejlesztés, teljesítményértékelés</t>
  </si>
  <si>
    <t>Felnőttképzési ismeretek</t>
  </si>
  <si>
    <t>Lifelong Learning irányzatok</t>
  </si>
  <si>
    <t>Felnőttképzési szolgáltatások</t>
  </si>
  <si>
    <t>Közgazdasági ismeretek</t>
  </si>
  <si>
    <t>Foglalkoztatáspolita</t>
  </si>
  <si>
    <t>Vezetői közgazdaságtan</t>
  </si>
  <si>
    <t>Összesen</t>
  </si>
  <si>
    <t>szabadon választható 1.</t>
  </si>
  <si>
    <t xml:space="preserve">szabadon választható 2. </t>
  </si>
  <si>
    <t>szabadon választható 3.</t>
  </si>
  <si>
    <t>Szaknyelv</t>
  </si>
  <si>
    <t>Általános szakmai gyakorlat</t>
  </si>
  <si>
    <t>Összefüggő intézményen kívüli gyakorlat</t>
  </si>
  <si>
    <t>Intenzív terepgyakorlat</t>
  </si>
  <si>
    <t>Kritériumkövetelmények***</t>
  </si>
  <si>
    <r>
      <t>Diplomadolgozat</t>
    </r>
    <r>
      <rPr>
        <sz val="8"/>
        <rFont val="Times New Roman"/>
        <family val="1"/>
        <charset val="238"/>
      </rPr>
      <t xml:space="preserve"> 1</t>
    </r>
  </si>
  <si>
    <t>Diplomadolgozat 2</t>
  </si>
  <si>
    <t>Diplomadolgozat 3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</si>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</sst>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textRotation="90" wrapText="1"/>
    </xf>
    <xf numFmtId="0" fontId="4" fillId="0" borderId="11" xfId="1" applyFont="1" applyBorder="1" applyAlignment="1">
      <alignment horizontal="center" vertical="center" textRotation="90" wrapText="1"/>
    </xf>
    <xf numFmtId="0" fontId="3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/>
    </xf>
    <xf numFmtId="0" fontId="4" fillId="0" borderId="13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3" fillId="0" borderId="5" xfId="1" applyFont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5" fillId="0" borderId="14" xfId="1" applyFont="1" applyBorder="1" applyAlignment="1">
      <alignment horizontal="left" wrapText="1"/>
    </xf>
    <xf numFmtId="0" fontId="5" fillId="0" borderId="15" xfId="1" applyFont="1" applyBorder="1" applyAlignment="1">
      <alignment horizontal="left" wrapText="1"/>
    </xf>
    <xf numFmtId="0" fontId="5" fillId="0" borderId="16" xfId="1" applyFont="1" applyBorder="1" applyAlignment="1">
      <alignment horizontal="left" wrapText="1"/>
    </xf>
    <xf numFmtId="0" fontId="3" fillId="0" borderId="14" xfId="1" applyFont="1" applyBorder="1" applyAlignment="1">
      <alignment wrapText="1"/>
    </xf>
    <xf numFmtId="0" fontId="2" fillId="0" borderId="5" xfId="1" applyFont="1" applyBorder="1" applyAlignment="1">
      <alignment vertical="center"/>
    </xf>
    <xf numFmtId="0" fontId="6" fillId="0" borderId="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left" wrapText="1"/>
    </xf>
    <xf numFmtId="0" fontId="3" fillId="0" borderId="5" xfId="1" applyFont="1" applyBorder="1" applyAlignment="1">
      <alignment horizontal="left" vertical="center" wrapText="1"/>
    </xf>
    <xf numFmtId="0" fontId="2" fillId="0" borderId="5" xfId="1" applyFont="1" applyBorder="1"/>
    <xf numFmtId="0" fontId="3" fillId="0" borderId="5" xfId="1" applyFont="1" applyBorder="1" applyAlignment="1">
      <alignment horizontal="left" vertical="center"/>
    </xf>
    <xf numFmtId="0" fontId="4" fillId="0" borderId="5" xfId="1" applyFont="1" applyBorder="1" applyAlignment="1">
      <alignment vertical="center" wrapText="1"/>
    </xf>
    <xf numFmtId="0" fontId="3" fillId="0" borderId="15" xfId="1" applyFont="1" applyBorder="1"/>
    <xf numFmtId="0" fontId="4" fillId="0" borderId="5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3" fillId="0" borderId="5" xfId="1" applyFont="1" applyBorder="1"/>
    <xf numFmtId="0" fontId="4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3" fillId="0" borderId="5" xfId="0" applyFont="1" applyBorder="1"/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9" fontId="3" fillId="0" borderId="0" xfId="1" applyNumberFormat="1" applyFont="1"/>
    <xf numFmtId="0" fontId="5" fillId="0" borderId="0" xfId="1" applyFont="1"/>
  </cellXfs>
  <cellStyles count="3">
    <cellStyle name="Normál" xfId="0" builtinId="0"/>
    <cellStyle name="Normál 2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51.7109375" style="7" bestFit="1" customWidth="1"/>
    <col min="2" max="2" width="6.7109375" style="7" customWidth="1"/>
    <col min="3" max="3" width="6.28515625" style="7" customWidth="1"/>
    <col min="4" max="4" width="6.7109375" style="7" customWidth="1"/>
    <col min="5" max="5" width="6.28515625" style="7" customWidth="1"/>
    <col min="6" max="6" width="0.140625" style="7" customWidth="1"/>
    <col min="7" max="7" width="3.7109375" style="7" customWidth="1"/>
    <col min="8" max="8" width="3.85546875" style="7" customWidth="1"/>
    <col min="9" max="9" width="3.28515625" style="7" customWidth="1"/>
    <col min="10" max="10" width="5.140625" style="7" customWidth="1"/>
    <col min="11" max="12" width="3.85546875" style="7" customWidth="1"/>
    <col min="13" max="13" width="4.140625" style="7" customWidth="1"/>
    <col min="14" max="14" width="4.7109375" style="7" customWidth="1"/>
    <col min="15" max="16" width="3.85546875" style="7" customWidth="1"/>
    <col min="17" max="17" width="4" style="7" customWidth="1"/>
    <col min="18" max="18" width="5.140625" style="7" customWidth="1"/>
    <col min="19" max="20" width="3.85546875" style="7" customWidth="1"/>
    <col min="21" max="21" width="4.140625" style="7" customWidth="1"/>
    <col min="22" max="22" width="4.85546875" style="7" customWidth="1"/>
    <col min="23" max="16384" width="8.85546875" style="7"/>
  </cols>
  <sheetData>
    <row r="1" spans="1:22" ht="12.75" customHeight="1" x14ac:dyDescent="0.2">
      <c r="A1" s="1" t="s">
        <v>0</v>
      </c>
      <c r="B1" s="2" t="s">
        <v>1</v>
      </c>
      <c r="C1" s="3"/>
      <c r="D1" s="3"/>
      <c r="E1" s="4"/>
      <c r="F1" s="5" t="s">
        <v>2</v>
      </c>
      <c r="G1" s="6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x14ac:dyDescent="0.2">
      <c r="A2" s="8"/>
      <c r="B2" s="9"/>
      <c r="C2" s="10"/>
      <c r="D2" s="10"/>
      <c r="E2" s="11"/>
      <c r="F2" s="12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2.75" customHeight="1" x14ac:dyDescent="0.2">
      <c r="A3" s="8"/>
      <c r="B3" s="13" t="s">
        <v>4</v>
      </c>
      <c r="C3" s="13" t="s">
        <v>5</v>
      </c>
      <c r="D3" s="13" t="s">
        <v>6</v>
      </c>
      <c r="E3" s="14" t="s">
        <v>7</v>
      </c>
      <c r="F3" s="12"/>
      <c r="G3" s="15" t="s">
        <v>8</v>
      </c>
      <c r="H3" s="15"/>
      <c r="I3" s="15"/>
      <c r="J3" s="15"/>
      <c r="K3" s="15"/>
      <c r="L3" s="15"/>
      <c r="M3" s="15"/>
      <c r="N3" s="15"/>
      <c r="O3" s="15" t="s">
        <v>9</v>
      </c>
      <c r="P3" s="15"/>
      <c r="Q3" s="15"/>
      <c r="R3" s="15"/>
      <c r="S3" s="15"/>
      <c r="T3" s="15"/>
      <c r="U3" s="15"/>
      <c r="V3" s="15"/>
    </row>
    <row r="4" spans="1:22" x14ac:dyDescent="0.2">
      <c r="A4" s="8"/>
      <c r="B4" s="13"/>
      <c r="C4" s="13"/>
      <c r="D4" s="13"/>
      <c r="E4" s="14"/>
      <c r="F4" s="12"/>
      <c r="G4" s="15">
        <v>1</v>
      </c>
      <c r="H4" s="15"/>
      <c r="I4" s="15"/>
      <c r="J4" s="15"/>
      <c r="K4" s="15">
        <v>2</v>
      </c>
      <c r="L4" s="15"/>
      <c r="M4" s="15"/>
      <c r="N4" s="15"/>
      <c r="O4" s="15">
        <v>3</v>
      </c>
      <c r="P4" s="15"/>
      <c r="Q4" s="15"/>
      <c r="R4" s="15"/>
      <c r="S4" s="15">
        <v>4</v>
      </c>
      <c r="T4" s="15"/>
      <c r="U4" s="15"/>
      <c r="V4" s="15"/>
    </row>
    <row r="5" spans="1:22" x14ac:dyDescent="0.2">
      <c r="A5" s="8"/>
      <c r="B5" s="13"/>
      <c r="C5" s="13"/>
      <c r="D5" s="13"/>
      <c r="E5" s="14"/>
      <c r="F5" s="12"/>
      <c r="G5" s="15">
        <v>15</v>
      </c>
      <c r="H5" s="15"/>
      <c r="I5" s="15"/>
      <c r="J5" s="15"/>
      <c r="K5" s="15">
        <v>15</v>
      </c>
      <c r="L5" s="15"/>
      <c r="M5" s="15"/>
      <c r="N5" s="15"/>
      <c r="O5" s="15">
        <v>15</v>
      </c>
      <c r="P5" s="15"/>
      <c r="Q5" s="15"/>
      <c r="R5" s="15"/>
      <c r="S5" s="15">
        <v>15</v>
      </c>
      <c r="T5" s="15"/>
      <c r="U5" s="15"/>
      <c r="V5" s="15"/>
    </row>
    <row r="6" spans="1:22" ht="27" customHeight="1" thickBot="1" x14ac:dyDescent="0.25">
      <c r="A6" s="8"/>
      <c r="B6" s="16"/>
      <c r="C6" s="16"/>
      <c r="D6" s="16"/>
      <c r="E6" s="17"/>
      <c r="F6" s="18"/>
      <c r="G6" s="19" t="s">
        <v>10</v>
      </c>
      <c r="H6" s="19" t="s">
        <v>11</v>
      </c>
      <c r="I6" s="19" t="s">
        <v>12</v>
      </c>
      <c r="J6" s="19" t="s">
        <v>13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10</v>
      </c>
      <c r="P6" s="19" t="s">
        <v>11</v>
      </c>
      <c r="Q6" s="19" t="s">
        <v>12</v>
      </c>
      <c r="R6" s="19" t="s">
        <v>13</v>
      </c>
      <c r="S6" s="19" t="s">
        <v>10</v>
      </c>
      <c r="T6" s="19" t="s">
        <v>11</v>
      </c>
      <c r="U6" s="19" t="s">
        <v>12</v>
      </c>
      <c r="V6" s="19" t="s">
        <v>13</v>
      </c>
    </row>
    <row r="7" spans="1:22" x14ac:dyDescent="0.2">
      <c r="A7" s="20" t="s">
        <v>14</v>
      </c>
      <c r="B7" s="20"/>
      <c r="C7" s="20"/>
      <c r="D7" s="20"/>
      <c r="E7" s="21">
        <f>SUM(E8:E11)</f>
        <v>14</v>
      </c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x14ac:dyDescent="0.2">
      <c r="A8" s="24" t="s">
        <v>15</v>
      </c>
      <c r="B8" s="25">
        <f>C8+D8</f>
        <v>45</v>
      </c>
      <c r="C8" s="25">
        <f t="shared" ref="C8:D11" si="0">(G8+K8+O8+S8)*15</f>
        <v>30</v>
      </c>
      <c r="D8" s="25">
        <f t="shared" si="0"/>
        <v>15</v>
      </c>
      <c r="E8" s="26">
        <v>4</v>
      </c>
      <c r="F8" s="27"/>
      <c r="G8" s="25">
        <v>2</v>
      </c>
      <c r="H8" s="25">
        <v>1</v>
      </c>
      <c r="I8" s="25" t="s">
        <v>11</v>
      </c>
      <c r="J8" s="25">
        <v>4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2" x14ac:dyDescent="0.2">
      <c r="A9" s="28" t="s">
        <v>16</v>
      </c>
      <c r="B9" s="25">
        <f>C9+D9</f>
        <v>30</v>
      </c>
      <c r="C9" s="25">
        <f t="shared" si="0"/>
        <v>30</v>
      </c>
      <c r="D9" s="25">
        <f t="shared" si="0"/>
        <v>0</v>
      </c>
      <c r="E9" s="26">
        <f>+J9+N9+R9+V9</f>
        <v>3</v>
      </c>
      <c r="F9" s="27"/>
      <c r="G9" s="25">
        <v>2</v>
      </c>
      <c r="H9" s="25">
        <v>0</v>
      </c>
      <c r="I9" s="25" t="s">
        <v>17</v>
      </c>
      <c r="J9" s="25">
        <v>3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2" ht="12.75" customHeight="1" x14ac:dyDescent="0.2">
      <c r="A10" s="28" t="s">
        <v>18</v>
      </c>
      <c r="B10" s="25">
        <f>C10+D10</f>
        <v>30</v>
      </c>
      <c r="C10" s="25">
        <f t="shared" si="0"/>
        <v>30</v>
      </c>
      <c r="D10" s="25">
        <f t="shared" si="0"/>
        <v>0</v>
      </c>
      <c r="E10" s="26">
        <f>+J10+N10+R10+V10</f>
        <v>2</v>
      </c>
      <c r="F10" s="27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>
        <v>2</v>
      </c>
      <c r="T10" s="25">
        <v>0</v>
      </c>
      <c r="U10" s="25" t="s">
        <v>17</v>
      </c>
      <c r="V10" s="25">
        <v>2</v>
      </c>
    </row>
    <row r="11" spans="1:22" ht="12.75" customHeight="1" x14ac:dyDescent="0.2">
      <c r="A11" s="28" t="s">
        <v>19</v>
      </c>
      <c r="B11" s="25">
        <f>C11+D11</f>
        <v>60</v>
      </c>
      <c r="C11" s="25">
        <f t="shared" si="0"/>
        <v>30</v>
      </c>
      <c r="D11" s="25">
        <f t="shared" si="0"/>
        <v>30</v>
      </c>
      <c r="E11" s="26">
        <f>+J11+N11+R11+V11</f>
        <v>5</v>
      </c>
      <c r="F11" s="27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>
        <v>2</v>
      </c>
      <c r="T11" s="25">
        <v>2</v>
      </c>
      <c r="U11" s="25" t="s">
        <v>17</v>
      </c>
      <c r="V11" s="25">
        <v>5</v>
      </c>
    </row>
    <row r="12" spans="1:22" ht="13.5" customHeight="1" x14ac:dyDescent="0.2">
      <c r="A12" s="29" t="s">
        <v>20</v>
      </c>
      <c r="B12" s="30"/>
      <c r="C12" s="30"/>
      <c r="D12" s="31"/>
      <c r="E12" s="26">
        <f>SUM(E13:E15)</f>
        <v>15</v>
      </c>
      <c r="F12" s="32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2" x14ac:dyDescent="0.2">
      <c r="A13" s="24" t="s">
        <v>21</v>
      </c>
      <c r="B13" s="25">
        <f>SUM(C13:D13)</f>
        <v>60</v>
      </c>
      <c r="C13" s="25">
        <f t="shared" ref="C13:D15" si="1">(G13+K13+O13+S13)*15</f>
        <v>30</v>
      </c>
      <c r="D13" s="25">
        <f t="shared" si="1"/>
        <v>30</v>
      </c>
      <c r="E13" s="26">
        <f>+J13+N13+R13+V13</f>
        <v>5</v>
      </c>
      <c r="F13" s="32"/>
      <c r="G13" s="25">
        <v>2</v>
      </c>
      <c r="H13" s="25">
        <v>2</v>
      </c>
      <c r="I13" s="25" t="s">
        <v>17</v>
      </c>
      <c r="J13" s="25">
        <v>5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2" x14ac:dyDescent="0.2">
      <c r="A14" s="24" t="s">
        <v>22</v>
      </c>
      <c r="B14" s="25">
        <f>SUM(C14:D14)</f>
        <v>60</v>
      </c>
      <c r="C14" s="25">
        <f t="shared" si="1"/>
        <v>30</v>
      </c>
      <c r="D14" s="25">
        <f t="shared" si="1"/>
        <v>30</v>
      </c>
      <c r="E14" s="26">
        <f>+J14+N14+R14+V14</f>
        <v>5</v>
      </c>
      <c r="F14" s="32"/>
      <c r="G14" s="25"/>
      <c r="H14" s="25"/>
      <c r="I14" s="25"/>
      <c r="J14" s="25"/>
      <c r="K14" s="25">
        <v>2</v>
      </c>
      <c r="L14" s="25">
        <v>2</v>
      </c>
      <c r="M14" s="25" t="s">
        <v>17</v>
      </c>
      <c r="N14" s="25">
        <v>5</v>
      </c>
      <c r="O14" s="25"/>
      <c r="P14" s="25"/>
      <c r="Q14" s="25"/>
      <c r="R14" s="25"/>
      <c r="S14" s="25"/>
      <c r="T14" s="25"/>
      <c r="U14" s="25"/>
      <c r="V14" s="25"/>
    </row>
    <row r="15" spans="1:22" x14ac:dyDescent="0.2">
      <c r="A15" s="28" t="s">
        <v>23</v>
      </c>
      <c r="B15" s="25">
        <f>SUM(C15:D15)</f>
        <v>45</v>
      </c>
      <c r="C15" s="25">
        <f t="shared" si="1"/>
        <v>30</v>
      </c>
      <c r="D15" s="25">
        <f t="shared" si="1"/>
        <v>15</v>
      </c>
      <c r="E15" s="26">
        <f>+J15+N15+R15+V15</f>
        <v>5</v>
      </c>
      <c r="F15" s="32"/>
      <c r="G15" s="25"/>
      <c r="H15" s="25"/>
      <c r="I15" s="25"/>
      <c r="J15" s="25"/>
      <c r="K15" s="25"/>
      <c r="L15" s="25"/>
      <c r="M15" s="25"/>
      <c r="N15" s="25"/>
      <c r="O15" s="25">
        <v>2</v>
      </c>
      <c r="P15" s="25">
        <v>1</v>
      </c>
      <c r="Q15" s="25" t="s">
        <v>17</v>
      </c>
      <c r="R15" s="25">
        <v>5</v>
      </c>
      <c r="S15" s="25"/>
      <c r="T15" s="25"/>
      <c r="U15" s="25"/>
      <c r="V15" s="25"/>
    </row>
    <row r="16" spans="1:22" x14ac:dyDescent="0.2">
      <c r="A16" s="29" t="s">
        <v>24</v>
      </c>
      <c r="B16" s="30"/>
      <c r="C16" s="30"/>
      <c r="D16" s="31"/>
      <c r="E16" s="26">
        <f>SUM(E17:E21)</f>
        <v>14</v>
      </c>
      <c r="F16" s="32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A17" s="24" t="s">
        <v>25</v>
      </c>
      <c r="B17" s="25">
        <f>SUM(C17:D17)</f>
        <v>45</v>
      </c>
      <c r="C17" s="25">
        <f t="shared" ref="C17:D21" si="2">(G17+K17+O17+S17)*15</f>
        <v>15</v>
      </c>
      <c r="D17" s="25">
        <f t="shared" si="2"/>
        <v>30</v>
      </c>
      <c r="E17" s="26">
        <f>+J17+N17+R17+V17</f>
        <v>3</v>
      </c>
      <c r="F17" s="32"/>
      <c r="G17" s="33"/>
      <c r="H17" s="33"/>
      <c r="I17" s="33"/>
      <c r="J17" s="33"/>
      <c r="K17" s="25">
        <v>1</v>
      </c>
      <c r="L17" s="25">
        <v>2</v>
      </c>
      <c r="M17" s="25" t="s">
        <v>11</v>
      </c>
      <c r="N17" s="25">
        <v>3</v>
      </c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28" t="s">
        <v>26</v>
      </c>
      <c r="B18" s="25">
        <f>SUM(C18:D18)</f>
        <v>30</v>
      </c>
      <c r="C18" s="25">
        <f t="shared" si="2"/>
        <v>30</v>
      </c>
      <c r="D18" s="25">
        <f t="shared" si="2"/>
        <v>0</v>
      </c>
      <c r="E18" s="26">
        <f>+J18+N18+R18+V18</f>
        <v>2</v>
      </c>
      <c r="F18" s="32"/>
      <c r="G18" s="34"/>
      <c r="H18" s="34"/>
      <c r="I18" s="34"/>
      <c r="J18" s="34"/>
      <c r="K18" s="25"/>
      <c r="L18" s="25"/>
      <c r="M18" s="25"/>
      <c r="N18" s="25"/>
      <c r="O18" s="34"/>
      <c r="P18" s="34"/>
      <c r="Q18" s="34"/>
      <c r="R18" s="34"/>
      <c r="S18" s="25">
        <v>2</v>
      </c>
      <c r="T18" s="25">
        <v>0</v>
      </c>
      <c r="U18" s="25" t="s">
        <v>17</v>
      </c>
      <c r="V18" s="25">
        <v>2</v>
      </c>
    </row>
    <row r="19" spans="1:22" x14ac:dyDescent="0.2">
      <c r="A19" s="24" t="s">
        <v>27</v>
      </c>
      <c r="B19" s="25">
        <f>SUM(C19:D19)</f>
        <v>30</v>
      </c>
      <c r="C19" s="25">
        <f t="shared" si="2"/>
        <v>30</v>
      </c>
      <c r="D19" s="25">
        <f t="shared" si="2"/>
        <v>0</v>
      </c>
      <c r="E19" s="26">
        <f>+J19+N19+R19+V19</f>
        <v>3</v>
      </c>
      <c r="F19" s="32"/>
      <c r="G19" s="25"/>
      <c r="H19" s="25"/>
      <c r="I19" s="25"/>
      <c r="J19" s="25"/>
      <c r="K19" s="25"/>
      <c r="L19" s="25"/>
      <c r="M19" s="25"/>
      <c r="N19" s="25"/>
      <c r="O19" s="25">
        <v>2</v>
      </c>
      <c r="P19" s="25">
        <v>0</v>
      </c>
      <c r="Q19" s="25" t="s">
        <v>17</v>
      </c>
      <c r="R19" s="25">
        <v>3</v>
      </c>
      <c r="S19" s="25"/>
      <c r="T19" s="25"/>
      <c r="U19" s="25"/>
      <c r="V19" s="25"/>
    </row>
    <row r="20" spans="1:22" x14ac:dyDescent="0.2">
      <c r="A20" s="28" t="s">
        <v>28</v>
      </c>
      <c r="B20" s="25">
        <f>SUM(C20:D20)</f>
        <v>30</v>
      </c>
      <c r="C20" s="25">
        <f t="shared" si="2"/>
        <v>0</v>
      </c>
      <c r="D20" s="25">
        <f t="shared" si="2"/>
        <v>30</v>
      </c>
      <c r="E20" s="26">
        <f>+J20+N20+R20+V20</f>
        <v>3</v>
      </c>
      <c r="F20" s="3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>
        <v>0</v>
      </c>
      <c r="T20" s="25">
        <v>2</v>
      </c>
      <c r="U20" s="25" t="s">
        <v>11</v>
      </c>
      <c r="V20" s="25">
        <v>3</v>
      </c>
    </row>
    <row r="21" spans="1:22" x14ac:dyDescent="0.2">
      <c r="A21" s="36" t="s">
        <v>29</v>
      </c>
      <c r="B21" s="25">
        <f>SUM(C21:D21)</f>
        <v>30</v>
      </c>
      <c r="C21" s="25">
        <f t="shared" si="2"/>
        <v>15</v>
      </c>
      <c r="D21" s="25">
        <f t="shared" si="2"/>
        <v>15</v>
      </c>
      <c r="E21" s="26">
        <f>+J21+N21+R21+V21</f>
        <v>3</v>
      </c>
      <c r="F21" s="32"/>
      <c r="G21" s="34"/>
      <c r="H21" s="34"/>
      <c r="I21" s="34"/>
      <c r="J21" s="34"/>
      <c r="K21" s="25"/>
      <c r="L21" s="25"/>
      <c r="M21" s="25"/>
      <c r="N21" s="25"/>
      <c r="O21" s="34">
        <v>1</v>
      </c>
      <c r="P21" s="34">
        <v>1</v>
      </c>
      <c r="Q21" s="34" t="s">
        <v>11</v>
      </c>
      <c r="R21" s="34">
        <v>3</v>
      </c>
      <c r="S21" s="25"/>
      <c r="T21" s="25"/>
      <c r="U21" s="25"/>
      <c r="V21" s="25"/>
    </row>
    <row r="22" spans="1:22" x14ac:dyDescent="0.2">
      <c r="A22" s="29" t="s">
        <v>30</v>
      </c>
      <c r="B22" s="30"/>
      <c r="C22" s="30"/>
      <c r="D22" s="31"/>
      <c r="E22" s="26">
        <f>SUM(E23:E28)</f>
        <v>18</v>
      </c>
      <c r="F22" s="3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24" t="s">
        <v>31</v>
      </c>
      <c r="B23" s="25">
        <f t="shared" ref="B23:B28" si="3">SUM(C23:D23)</f>
        <v>30</v>
      </c>
      <c r="C23" s="25">
        <f t="shared" ref="C23:D28" si="4">(G23+K23+O23+S23)*15</f>
        <v>30</v>
      </c>
      <c r="D23" s="25">
        <f t="shared" si="4"/>
        <v>0</v>
      </c>
      <c r="E23" s="26">
        <f t="shared" ref="E23:E28" si="5">+J23+N23+R23+V23</f>
        <v>3</v>
      </c>
      <c r="F23" s="35"/>
      <c r="G23" s="25">
        <v>2</v>
      </c>
      <c r="H23" s="25">
        <v>0</v>
      </c>
      <c r="I23" s="25" t="s">
        <v>17</v>
      </c>
      <c r="J23" s="25">
        <v>3</v>
      </c>
      <c r="K23" s="37"/>
      <c r="L23" s="37"/>
      <c r="M23" s="37"/>
      <c r="N23" s="37"/>
      <c r="O23" s="34"/>
      <c r="P23" s="34"/>
      <c r="Q23" s="34"/>
      <c r="R23" s="34"/>
      <c r="S23" s="25"/>
      <c r="T23" s="25"/>
      <c r="U23" s="25"/>
      <c r="V23" s="25"/>
    </row>
    <row r="24" spans="1:22" x14ac:dyDescent="0.2">
      <c r="A24" s="24" t="s">
        <v>32</v>
      </c>
      <c r="B24" s="25">
        <f t="shared" si="3"/>
        <v>60</v>
      </c>
      <c r="C24" s="25">
        <f t="shared" si="4"/>
        <v>30</v>
      </c>
      <c r="D24" s="25">
        <f t="shared" si="4"/>
        <v>30</v>
      </c>
      <c r="E24" s="26">
        <f t="shared" si="5"/>
        <v>4</v>
      </c>
      <c r="F24" s="35"/>
      <c r="G24" s="25"/>
      <c r="H24" s="25"/>
      <c r="I24" s="25"/>
      <c r="J24" s="25"/>
      <c r="K24" s="25">
        <v>2</v>
      </c>
      <c r="L24" s="25">
        <v>2</v>
      </c>
      <c r="M24" s="25" t="s">
        <v>17</v>
      </c>
      <c r="N24" s="25">
        <v>4</v>
      </c>
      <c r="O24" s="34"/>
      <c r="P24" s="34"/>
      <c r="Q24" s="34"/>
      <c r="R24" s="34"/>
      <c r="S24" s="25"/>
      <c r="T24" s="25"/>
      <c r="U24" s="25"/>
      <c r="V24" s="25"/>
    </row>
    <row r="25" spans="1:22" x14ac:dyDescent="0.2">
      <c r="A25" s="24" t="s">
        <v>33</v>
      </c>
      <c r="B25" s="25">
        <f t="shared" si="3"/>
        <v>30</v>
      </c>
      <c r="C25" s="25">
        <f t="shared" si="4"/>
        <v>30</v>
      </c>
      <c r="D25" s="25">
        <f t="shared" si="4"/>
        <v>0</v>
      </c>
      <c r="E25" s="26">
        <v>3</v>
      </c>
      <c r="F25" s="35"/>
      <c r="G25" s="25">
        <v>2</v>
      </c>
      <c r="H25" s="25">
        <v>0</v>
      </c>
      <c r="I25" s="25" t="s">
        <v>17</v>
      </c>
      <c r="J25" s="25">
        <v>3</v>
      </c>
      <c r="K25" s="25"/>
      <c r="L25" s="25"/>
      <c r="M25" s="25"/>
      <c r="N25" s="25"/>
      <c r="O25" s="34"/>
      <c r="P25" s="34"/>
      <c r="Q25" s="34"/>
      <c r="R25" s="34"/>
      <c r="S25" s="25"/>
      <c r="T25" s="25"/>
      <c r="U25" s="25"/>
      <c r="V25" s="25"/>
    </row>
    <row r="26" spans="1:22" x14ac:dyDescent="0.2">
      <c r="A26" s="24" t="s">
        <v>34</v>
      </c>
      <c r="B26" s="25">
        <f t="shared" si="3"/>
        <v>30</v>
      </c>
      <c r="C26" s="25">
        <f t="shared" si="4"/>
        <v>30</v>
      </c>
      <c r="D26" s="25">
        <f t="shared" si="4"/>
        <v>0</v>
      </c>
      <c r="E26" s="26">
        <v>3</v>
      </c>
      <c r="F26" s="35"/>
      <c r="G26" s="25">
        <v>2</v>
      </c>
      <c r="H26" s="25">
        <v>0</v>
      </c>
      <c r="I26" s="25" t="s">
        <v>17</v>
      </c>
      <c r="J26" s="25">
        <v>3</v>
      </c>
      <c r="K26" s="25"/>
      <c r="L26" s="25"/>
      <c r="M26" s="25"/>
      <c r="N26" s="25"/>
      <c r="O26" s="34"/>
      <c r="P26" s="34"/>
      <c r="Q26" s="34"/>
      <c r="R26" s="34"/>
      <c r="S26" s="25"/>
      <c r="T26" s="25"/>
      <c r="U26" s="25"/>
      <c r="V26" s="25"/>
    </row>
    <row r="27" spans="1:22" x14ac:dyDescent="0.2">
      <c r="A27" s="24" t="s">
        <v>35</v>
      </c>
      <c r="B27" s="25">
        <f t="shared" si="3"/>
        <v>30</v>
      </c>
      <c r="C27" s="25">
        <f t="shared" si="4"/>
        <v>30</v>
      </c>
      <c r="D27" s="25">
        <f t="shared" si="4"/>
        <v>0</v>
      </c>
      <c r="E27" s="26">
        <f t="shared" si="5"/>
        <v>2</v>
      </c>
      <c r="F27" s="35"/>
      <c r="G27" s="25">
        <v>2</v>
      </c>
      <c r="H27" s="25">
        <v>0</v>
      </c>
      <c r="I27" s="25" t="s">
        <v>17</v>
      </c>
      <c r="J27" s="25">
        <v>2</v>
      </c>
      <c r="K27" s="25"/>
      <c r="L27" s="25"/>
      <c r="M27" s="25"/>
      <c r="N27" s="25"/>
      <c r="O27" s="34"/>
      <c r="P27" s="34"/>
      <c r="Q27" s="34"/>
      <c r="R27" s="34"/>
      <c r="S27" s="25"/>
      <c r="T27" s="25"/>
      <c r="U27" s="25"/>
      <c r="V27" s="25"/>
    </row>
    <row r="28" spans="1:22" x14ac:dyDescent="0.2">
      <c r="A28" s="28" t="s">
        <v>36</v>
      </c>
      <c r="B28" s="25">
        <f t="shared" si="3"/>
        <v>30</v>
      </c>
      <c r="C28" s="25">
        <f t="shared" si="4"/>
        <v>15</v>
      </c>
      <c r="D28" s="25">
        <f t="shared" si="4"/>
        <v>15</v>
      </c>
      <c r="E28" s="26">
        <f t="shared" si="5"/>
        <v>3</v>
      </c>
      <c r="F28" s="3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>
        <v>1</v>
      </c>
      <c r="T28" s="25">
        <v>1</v>
      </c>
      <c r="U28" s="25" t="s">
        <v>37</v>
      </c>
      <c r="V28" s="25">
        <v>3</v>
      </c>
    </row>
    <row r="29" spans="1:22" x14ac:dyDescent="0.2">
      <c r="A29" s="29" t="s">
        <v>38</v>
      </c>
      <c r="B29" s="30"/>
      <c r="C29" s="30"/>
      <c r="D29" s="31"/>
      <c r="E29" s="26">
        <f>SUM(E30:E33)</f>
        <v>15</v>
      </c>
      <c r="F29" s="3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24" t="s">
        <v>39</v>
      </c>
      <c r="B30" s="25">
        <f>SUM(C30:D30)</f>
        <v>60</v>
      </c>
      <c r="C30" s="25">
        <f t="shared" ref="C30:D33" si="6">(G30+K30+O30+S30)*15</f>
        <v>30</v>
      </c>
      <c r="D30" s="25">
        <f t="shared" si="6"/>
        <v>30</v>
      </c>
      <c r="E30" s="26">
        <f>+J30+N30+R30+V30</f>
        <v>5</v>
      </c>
      <c r="F30" s="35"/>
      <c r="G30" s="25"/>
      <c r="H30" s="25"/>
      <c r="I30" s="25"/>
      <c r="J30" s="25"/>
      <c r="K30" s="25">
        <v>2</v>
      </c>
      <c r="L30" s="25">
        <v>2</v>
      </c>
      <c r="M30" s="25" t="s">
        <v>17</v>
      </c>
      <c r="N30" s="25">
        <v>5</v>
      </c>
      <c r="O30" s="34"/>
      <c r="P30" s="34"/>
      <c r="Q30" s="34"/>
      <c r="R30" s="34"/>
      <c r="S30" s="25"/>
      <c r="T30" s="25"/>
      <c r="U30" s="25"/>
      <c r="V30" s="25"/>
    </row>
    <row r="31" spans="1:22" x14ac:dyDescent="0.2">
      <c r="A31" s="38" t="s">
        <v>40</v>
      </c>
      <c r="B31" s="25">
        <f>SUM(C31:D31)</f>
        <v>30</v>
      </c>
      <c r="C31" s="25">
        <f t="shared" si="6"/>
        <v>0</v>
      </c>
      <c r="D31" s="25">
        <f t="shared" si="6"/>
        <v>30</v>
      </c>
      <c r="E31" s="26">
        <f>+J31+N31+R31+V31</f>
        <v>3</v>
      </c>
      <c r="F31" s="35"/>
      <c r="G31" s="25"/>
      <c r="H31" s="25"/>
      <c r="I31" s="25"/>
      <c r="J31" s="25"/>
      <c r="K31" s="25">
        <v>0</v>
      </c>
      <c r="L31" s="25">
        <v>2</v>
      </c>
      <c r="M31" s="25" t="s">
        <v>11</v>
      </c>
      <c r="N31" s="25">
        <v>3</v>
      </c>
      <c r="O31" s="34"/>
      <c r="P31" s="34"/>
      <c r="Q31" s="34"/>
      <c r="R31" s="34"/>
      <c r="S31" s="25"/>
      <c r="T31" s="25"/>
      <c r="U31" s="25"/>
      <c r="V31" s="25"/>
    </row>
    <row r="32" spans="1:22" x14ac:dyDescent="0.2">
      <c r="A32" s="24" t="s">
        <v>41</v>
      </c>
      <c r="B32" s="25">
        <f>SUM(C32:D32)</f>
        <v>45</v>
      </c>
      <c r="C32" s="25">
        <f t="shared" si="6"/>
        <v>30</v>
      </c>
      <c r="D32" s="25">
        <f t="shared" si="6"/>
        <v>15</v>
      </c>
      <c r="E32" s="26">
        <f>+J32+N32+R32+V32</f>
        <v>4</v>
      </c>
      <c r="F32" s="35"/>
      <c r="G32" s="25"/>
      <c r="H32" s="25"/>
      <c r="I32" s="25"/>
      <c r="J32" s="25"/>
      <c r="K32" s="25"/>
      <c r="L32" s="25"/>
      <c r="M32" s="25"/>
      <c r="N32" s="25"/>
      <c r="O32" s="25">
        <v>2</v>
      </c>
      <c r="P32" s="25">
        <v>1</v>
      </c>
      <c r="Q32" s="25" t="s">
        <v>11</v>
      </c>
      <c r="R32" s="25">
        <v>4</v>
      </c>
      <c r="S32" s="37"/>
      <c r="T32" s="37"/>
      <c r="U32" s="37"/>
      <c r="V32" s="37"/>
    </row>
    <row r="33" spans="1:22" x14ac:dyDescent="0.2">
      <c r="A33" s="28" t="s">
        <v>42</v>
      </c>
      <c r="B33" s="25">
        <f>SUM(C33:D33)</f>
        <v>30</v>
      </c>
      <c r="C33" s="25">
        <f t="shared" si="6"/>
        <v>30</v>
      </c>
      <c r="D33" s="25">
        <f t="shared" si="6"/>
        <v>0</v>
      </c>
      <c r="E33" s="26">
        <f>+J33+N33+R33+V33</f>
        <v>3</v>
      </c>
      <c r="F33" s="35"/>
      <c r="G33" s="34"/>
      <c r="H33" s="34"/>
      <c r="I33" s="34"/>
      <c r="J33" s="34"/>
      <c r="K33" s="25"/>
      <c r="L33" s="25"/>
      <c r="M33" s="25"/>
      <c r="N33" s="25"/>
      <c r="O33" s="34"/>
      <c r="P33" s="34"/>
      <c r="Q33" s="34"/>
      <c r="R33" s="34"/>
      <c r="S33" s="25">
        <v>2</v>
      </c>
      <c r="T33" s="25">
        <v>0</v>
      </c>
      <c r="U33" s="25" t="s">
        <v>17</v>
      </c>
      <c r="V33" s="25">
        <v>3</v>
      </c>
    </row>
    <row r="34" spans="1:22" x14ac:dyDescent="0.2">
      <c r="A34" s="29" t="s">
        <v>43</v>
      </c>
      <c r="B34" s="30"/>
      <c r="C34" s="30"/>
      <c r="D34" s="31"/>
      <c r="E34" s="26">
        <f>SUM(E35:E36)</f>
        <v>5</v>
      </c>
      <c r="F34" s="35"/>
      <c r="G34" s="34"/>
      <c r="H34" s="34"/>
      <c r="I34" s="34"/>
      <c r="J34" s="34"/>
      <c r="K34" s="25"/>
      <c r="L34" s="25"/>
      <c r="M34" s="25"/>
      <c r="N34" s="25"/>
      <c r="O34" s="34"/>
      <c r="P34" s="34"/>
      <c r="Q34" s="34"/>
      <c r="R34" s="34"/>
      <c r="S34" s="25"/>
      <c r="T34" s="25"/>
      <c r="U34" s="25"/>
      <c r="V34" s="25"/>
    </row>
    <row r="35" spans="1:22" x14ac:dyDescent="0.2">
      <c r="A35" s="28" t="s">
        <v>44</v>
      </c>
      <c r="B35" s="25">
        <f>SUM(C35:D35)</f>
        <v>30</v>
      </c>
      <c r="C35" s="25">
        <f>(G35+K35+O35+S35)*15</f>
        <v>0</v>
      </c>
      <c r="D35" s="25">
        <f>(H35+L35+P35+T35)*15</f>
        <v>30</v>
      </c>
      <c r="E35" s="26">
        <f>+J35+N35+R35+V35</f>
        <v>2</v>
      </c>
      <c r="F35" s="35"/>
      <c r="G35" s="34"/>
      <c r="H35" s="34"/>
      <c r="I35" s="34"/>
      <c r="J35" s="34"/>
      <c r="K35" s="25"/>
      <c r="L35" s="25"/>
      <c r="M35" s="25"/>
      <c r="N35" s="25"/>
      <c r="O35" s="34"/>
      <c r="P35" s="34"/>
      <c r="Q35" s="34"/>
      <c r="R35" s="34"/>
      <c r="S35" s="25">
        <v>0</v>
      </c>
      <c r="T35" s="25">
        <v>2</v>
      </c>
      <c r="U35" s="25" t="s">
        <v>11</v>
      </c>
      <c r="V35" s="25">
        <v>2</v>
      </c>
    </row>
    <row r="36" spans="1:22" x14ac:dyDescent="0.2">
      <c r="A36" s="28" t="s">
        <v>45</v>
      </c>
      <c r="B36" s="25">
        <f>SUM(C36:D36)</f>
        <v>45</v>
      </c>
      <c r="C36" s="25">
        <f>(G36+K36+O36+S36)*15</f>
        <v>30</v>
      </c>
      <c r="D36" s="25">
        <f>(H36+L36+P36+T36)*15</f>
        <v>15</v>
      </c>
      <c r="E36" s="26">
        <f>+J36+N36+R36+V36</f>
        <v>3</v>
      </c>
      <c r="F36" s="35"/>
      <c r="G36" s="25"/>
      <c r="H36" s="25"/>
      <c r="I36" s="25"/>
      <c r="J36" s="25"/>
      <c r="K36" s="25">
        <v>2</v>
      </c>
      <c r="L36" s="25">
        <v>1</v>
      </c>
      <c r="M36" s="25" t="s">
        <v>11</v>
      </c>
      <c r="N36" s="25">
        <v>3</v>
      </c>
      <c r="O36" s="34"/>
      <c r="P36" s="34"/>
      <c r="Q36" s="34"/>
      <c r="R36" s="34"/>
      <c r="S36" s="25"/>
      <c r="T36" s="25"/>
      <c r="U36" s="25"/>
      <c r="V36" s="25"/>
    </row>
    <row r="37" spans="1:22" x14ac:dyDescent="0.2">
      <c r="A37" s="29" t="s">
        <v>46</v>
      </c>
      <c r="B37" s="30"/>
      <c r="C37" s="30"/>
      <c r="D37" s="31"/>
      <c r="E37" s="26">
        <f>SUM(E38:E39)</f>
        <v>5</v>
      </c>
      <c r="F37" s="35"/>
      <c r="G37" s="34"/>
      <c r="H37" s="34"/>
      <c r="I37" s="34"/>
      <c r="J37" s="34"/>
      <c r="K37" s="25"/>
      <c r="L37" s="25"/>
      <c r="M37" s="25"/>
      <c r="N37" s="25"/>
      <c r="O37" s="34"/>
      <c r="P37" s="34"/>
      <c r="Q37" s="34"/>
      <c r="R37" s="34"/>
      <c r="S37" s="25"/>
      <c r="T37" s="25"/>
      <c r="U37" s="25"/>
      <c r="V37" s="25"/>
    </row>
    <row r="38" spans="1:22" x14ac:dyDescent="0.2">
      <c r="A38" s="38" t="s">
        <v>47</v>
      </c>
      <c r="B38" s="25">
        <f>SUM(C38:D38)</f>
        <v>30</v>
      </c>
      <c r="C38" s="25">
        <f>(G38+K38+O38+S38)*15</f>
        <v>30</v>
      </c>
      <c r="D38" s="25">
        <f>(H38+L38+P38+T38)*15</f>
        <v>0</v>
      </c>
      <c r="E38" s="26">
        <f>+J38+N38+R38+V38</f>
        <v>2</v>
      </c>
      <c r="F38" s="35"/>
      <c r="G38" s="25"/>
      <c r="H38" s="25"/>
      <c r="I38" s="25"/>
      <c r="J38" s="25"/>
      <c r="K38" s="25"/>
      <c r="L38" s="25"/>
      <c r="M38" s="25"/>
      <c r="N38" s="25"/>
      <c r="O38" s="34">
        <v>2</v>
      </c>
      <c r="P38" s="34">
        <v>0</v>
      </c>
      <c r="Q38" s="34" t="s">
        <v>17</v>
      </c>
      <c r="R38" s="34">
        <v>2</v>
      </c>
      <c r="S38" s="25"/>
      <c r="T38" s="25"/>
      <c r="U38" s="25"/>
      <c r="V38" s="25"/>
    </row>
    <row r="39" spans="1:22" x14ac:dyDescent="0.2">
      <c r="A39" s="24" t="s">
        <v>48</v>
      </c>
      <c r="B39" s="25">
        <f>SUM(C39:D39)</f>
        <v>30</v>
      </c>
      <c r="C39" s="25">
        <f>(G39+K39+O39+S39)*15</f>
        <v>30</v>
      </c>
      <c r="D39" s="25">
        <f>(H39+L39+P39+T39)*15</f>
        <v>0</v>
      </c>
      <c r="E39" s="26">
        <f>+J39+N39+R39+V39</f>
        <v>3</v>
      </c>
      <c r="F39" s="35"/>
      <c r="G39" s="25">
        <v>2</v>
      </c>
      <c r="H39" s="25">
        <v>0</v>
      </c>
      <c r="I39" s="25" t="s">
        <v>17</v>
      </c>
      <c r="J39" s="25">
        <v>3</v>
      </c>
      <c r="K39" s="25"/>
      <c r="L39" s="25"/>
      <c r="M39" s="25"/>
      <c r="N39" s="25"/>
      <c r="O39" s="34"/>
      <c r="P39" s="34"/>
      <c r="Q39" s="34"/>
      <c r="R39" s="34"/>
      <c r="S39" s="25"/>
      <c r="T39" s="25"/>
      <c r="U39" s="25"/>
      <c r="V39" s="25"/>
    </row>
    <row r="40" spans="1:22" ht="13.5" customHeight="1" x14ac:dyDescent="0.2">
      <c r="A40" s="39" t="s">
        <v>49</v>
      </c>
      <c r="B40" s="26">
        <f>SUM(B8:B33)</f>
        <v>870</v>
      </c>
      <c r="C40" s="26">
        <f>SUM(C8:C33)</f>
        <v>555</v>
      </c>
      <c r="D40" s="26">
        <f>SUM(D8:D33)</f>
        <v>315</v>
      </c>
      <c r="E40" s="26">
        <f>+E7+E12+E16+E22+E29+E34+E37</f>
        <v>86</v>
      </c>
      <c r="F40" s="27"/>
      <c r="G40" s="26">
        <f>SUM(G8:G39)</f>
        <v>16</v>
      </c>
      <c r="H40" s="26">
        <f>SUM(H8:H39)</f>
        <v>3</v>
      </c>
      <c r="I40" s="26"/>
      <c r="J40" s="26">
        <f>SUM(J8:J39)</f>
        <v>26</v>
      </c>
      <c r="K40" s="26">
        <f>SUM(K8:K39)</f>
        <v>9</v>
      </c>
      <c r="L40" s="26">
        <f>SUM(L8:L39)</f>
        <v>11</v>
      </c>
      <c r="M40" s="26"/>
      <c r="N40" s="26">
        <f>SUM(N8:N39)</f>
        <v>23</v>
      </c>
      <c r="O40" s="26">
        <f>SUM(O8:O39)</f>
        <v>9</v>
      </c>
      <c r="P40" s="26">
        <f>SUM(P8:P39)</f>
        <v>3</v>
      </c>
      <c r="Q40" s="26"/>
      <c r="R40" s="26">
        <f>SUM(R8:R39)</f>
        <v>17</v>
      </c>
      <c r="S40" s="26">
        <f>SUM(S8:S39)</f>
        <v>9</v>
      </c>
      <c r="T40" s="26">
        <f>SUM(T8:T39)</f>
        <v>7</v>
      </c>
      <c r="U40" s="26"/>
      <c r="V40" s="26">
        <f>SUM(V8:V39)</f>
        <v>20</v>
      </c>
    </row>
    <row r="41" spans="1:22" x14ac:dyDescent="0.2">
      <c r="A41" s="40"/>
      <c r="B41" s="40"/>
      <c r="C41" s="40"/>
      <c r="D41" s="40"/>
      <c r="E41" s="41"/>
      <c r="F41" s="42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</row>
    <row r="42" spans="1:22" x14ac:dyDescent="0.2">
      <c r="A42" s="43" t="s">
        <v>50</v>
      </c>
      <c r="B42" s="44">
        <f t="shared" ref="B42:B52" si="7">C42+D42</f>
        <v>30</v>
      </c>
      <c r="C42" s="45">
        <f t="shared" ref="C42:D52" si="8">(G42+K42+O42+S42)*15</f>
        <v>0</v>
      </c>
      <c r="D42" s="25">
        <f t="shared" si="8"/>
        <v>30</v>
      </c>
      <c r="E42" s="26">
        <f t="shared" ref="E42:E52" si="9">+J42+N42+R42+V42</f>
        <v>3</v>
      </c>
      <c r="F42" s="27"/>
      <c r="G42" s="34"/>
      <c r="H42" s="34"/>
      <c r="I42" s="34"/>
      <c r="J42" s="34"/>
      <c r="K42" s="34">
        <v>0</v>
      </c>
      <c r="L42" s="34">
        <v>2</v>
      </c>
      <c r="M42" s="34" t="s">
        <v>37</v>
      </c>
      <c r="N42" s="34">
        <v>3</v>
      </c>
      <c r="O42" s="34"/>
      <c r="P42" s="34"/>
      <c r="Q42" s="34"/>
      <c r="R42" s="34"/>
      <c r="S42" s="34"/>
      <c r="T42" s="34"/>
      <c r="U42" s="34"/>
      <c r="V42" s="34"/>
    </row>
    <row r="43" spans="1:22" x14ac:dyDescent="0.2">
      <c r="A43" s="43" t="s">
        <v>51</v>
      </c>
      <c r="B43" s="44">
        <f t="shared" si="7"/>
        <v>30</v>
      </c>
      <c r="C43" s="45">
        <f t="shared" si="8"/>
        <v>30</v>
      </c>
      <c r="D43" s="25">
        <f t="shared" si="8"/>
        <v>0</v>
      </c>
      <c r="E43" s="26">
        <f t="shared" si="9"/>
        <v>3</v>
      </c>
      <c r="F43" s="27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>
        <v>2</v>
      </c>
      <c r="T43" s="25">
        <v>0</v>
      </c>
      <c r="U43" s="25" t="s">
        <v>17</v>
      </c>
      <c r="V43" s="25">
        <v>3</v>
      </c>
    </row>
    <row r="44" spans="1:22" x14ac:dyDescent="0.2">
      <c r="A44" s="43" t="s">
        <v>52</v>
      </c>
      <c r="B44" s="44">
        <f t="shared" si="7"/>
        <v>30</v>
      </c>
      <c r="C44" s="45">
        <f t="shared" si="8"/>
        <v>30</v>
      </c>
      <c r="D44" s="25">
        <f t="shared" si="8"/>
        <v>0</v>
      </c>
      <c r="E44" s="26">
        <f t="shared" si="9"/>
        <v>4</v>
      </c>
      <c r="F44" s="27"/>
      <c r="G44" s="25"/>
      <c r="H44" s="25"/>
      <c r="I44" s="25"/>
      <c r="J44" s="25"/>
      <c r="K44" s="25"/>
      <c r="L44" s="25"/>
      <c r="M44" s="25"/>
      <c r="N44" s="25"/>
      <c r="O44" s="25">
        <v>2</v>
      </c>
      <c r="P44" s="25">
        <v>0</v>
      </c>
      <c r="Q44" s="25" t="s">
        <v>17</v>
      </c>
      <c r="R44" s="25">
        <v>4</v>
      </c>
      <c r="S44" s="25"/>
      <c r="T44" s="25"/>
      <c r="U44" s="25"/>
      <c r="V44" s="25"/>
    </row>
    <row r="45" spans="1:22" x14ac:dyDescent="0.2">
      <c r="A45" s="46" t="s">
        <v>53</v>
      </c>
      <c r="B45" s="47">
        <v>30</v>
      </c>
      <c r="C45" s="48">
        <v>0</v>
      </c>
      <c r="D45" s="49">
        <v>30</v>
      </c>
      <c r="E45" s="50">
        <v>1</v>
      </c>
      <c r="F45" s="49"/>
      <c r="G45" s="49">
        <v>0</v>
      </c>
      <c r="H45" s="49">
        <v>2</v>
      </c>
      <c r="I45" s="49" t="s">
        <v>37</v>
      </c>
      <c r="J45" s="49">
        <v>1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28" t="s">
        <v>54</v>
      </c>
      <c r="B46" s="44">
        <f t="shared" si="7"/>
        <v>30</v>
      </c>
      <c r="C46" s="45">
        <f t="shared" si="8"/>
        <v>0</v>
      </c>
      <c r="D46" s="25">
        <f t="shared" si="8"/>
        <v>30</v>
      </c>
      <c r="E46" s="26">
        <f t="shared" si="9"/>
        <v>3</v>
      </c>
      <c r="F46" s="27"/>
      <c r="G46" s="34"/>
      <c r="H46" s="34"/>
      <c r="I46" s="34"/>
      <c r="J46" s="34"/>
      <c r="K46" s="34">
        <v>0</v>
      </c>
      <c r="L46" s="34">
        <v>2</v>
      </c>
      <c r="M46" s="34" t="s">
        <v>11</v>
      </c>
      <c r="N46" s="34">
        <v>3</v>
      </c>
      <c r="O46" s="34"/>
      <c r="P46" s="34"/>
      <c r="Q46" s="34"/>
      <c r="R46" s="34"/>
      <c r="S46" s="34"/>
      <c r="T46" s="34"/>
      <c r="U46" s="34"/>
      <c r="V46" s="34"/>
    </row>
    <row r="47" spans="1:22" x14ac:dyDescent="0.2">
      <c r="A47" s="28" t="s">
        <v>55</v>
      </c>
      <c r="B47" s="44">
        <f t="shared" si="7"/>
        <v>30</v>
      </c>
      <c r="C47" s="45">
        <f t="shared" si="8"/>
        <v>0</v>
      </c>
      <c r="D47" s="25">
        <f t="shared" si="8"/>
        <v>30</v>
      </c>
      <c r="E47" s="26">
        <f t="shared" si="9"/>
        <v>3</v>
      </c>
      <c r="F47" s="27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>
        <v>0</v>
      </c>
      <c r="T47" s="34">
        <v>2</v>
      </c>
      <c r="U47" s="34" t="s">
        <v>11</v>
      </c>
      <c r="V47" s="34">
        <v>3</v>
      </c>
    </row>
    <row r="48" spans="1:22" x14ac:dyDescent="0.2">
      <c r="A48" s="28" t="s">
        <v>56</v>
      </c>
      <c r="B48" s="44">
        <f t="shared" si="7"/>
        <v>120</v>
      </c>
      <c r="C48" s="45">
        <f t="shared" si="8"/>
        <v>0</v>
      </c>
      <c r="D48" s="25">
        <f t="shared" si="8"/>
        <v>120</v>
      </c>
      <c r="E48" s="26">
        <f t="shared" si="9"/>
        <v>7</v>
      </c>
      <c r="F48" s="27"/>
      <c r="G48" s="34"/>
      <c r="H48" s="34"/>
      <c r="I48" s="34"/>
      <c r="J48" s="34"/>
      <c r="K48" s="34"/>
      <c r="L48" s="34"/>
      <c r="M48" s="34"/>
      <c r="N48" s="34"/>
      <c r="O48" s="34">
        <v>0</v>
      </c>
      <c r="P48" s="34">
        <v>8</v>
      </c>
      <c r="Q48" s="34" t="s">
        <v>11</v>
      </c>
      <c r="R48" s="34">
        <v>7</v>
      </c>
      <c r="S48" s="34"/>
      <c r="T48" s="34"/>
      <c r="U48" s="34"/>
      <c r="V48" s="34"/>
    </row>
    <row r="49" spans="1:22" x14ac:dyDescent="0.2">
      <c r="A49" s="51" t="s">
        <v>57</v>
      </c>
      <c r="B49" s="52"/>
      <c r="C49" s="53"/>
      <c r="D49" s="54"/>
      <c r="E49" s="55"/>
      <c r="F49" s="56"/>
      <c r="G49" s="56"/>
      <c r="H49" s="56"/>
      <c r="I49" s="56"/>
      <c r="J49" s="56"/>
      <c r="K49" s="33"/>
      <c r="L49" s="33"/>
      <c r="M49" s="33"/>
      <c r="N49" s="33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s="43" t="s">
        <v>58</v>
      </c>
      <c r="B50" s="44">
        <f t="shared" si="7"/>
        <v>45</v>
      </c>
      <c r="C50" s="45">
        <f t="shared" si="8"/>
        <v>0</v>
      </c>
      <c r="D50" s="25">
        <f t="shared" si="8"/>
        <v>45</v>
      </c>
      <c r="E50" s="26">
        <f t="shared" si="9"/>
        <v>2</v>
      </c>
      <c r="F50" s="27"/>
      <c r="G50" s="34"/>
      <c r="H50" s="34"/>
      <c r="I50" s="34"/>
      <c r="J50" s="34"/>
      <c r="K50" s="25">
        <v>0</v>
      </c>
      <c r="L50" s="25">
        <v>3</v>
      </c>
      <c r="M50" s="25" t="s">
        <v>11</v>
      </c>
      <c r="N50" s="25">
        <v>2</v>
      </c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3" t="s">
        <v>59</v>
      </c>
      <c r="B51" s="44">
        <f t="shared" si="7"/>
        <v>45</v>
      </c>
      <c r="C51" s="45">
        <f t="shared" si="8"/>
        <v>0</v>
      </c>
      <c r="D51" s="25">
        <f t="shared" si="8"/>
        <v>45</v>
      </c>
      <c r="E51" s="26">
        <f t="shared" si="9"/>
        <v>4</v>
      </c>
      <c r="F51" s="27"/>
      <c r="G51" s="34"/>
      <c r="H51" s="34"/>
      <c r="I51" s="34"/>
      <c r="J51" s="34"/>
      <c r="K51" s="25"/>
      <c r="L51" s="25"/>
      <c r="M51" s="25"/>
      <c r="N51" s="25"/>
      <c r="O51" s="34">
        <v>0</v>
      </c>
      <c r="P51" s="34">
        <v>3</v>
      </c>
      <c r="Q51" s="34" t="s">
        <v>11</v>
      </c>
      <c r="R51" s="34">
        <v>4</v>
      </c>
      <c r="S51" s="34"/>
      <c r="T51" s="34"/>
      <c r="U51" s="34"/>
      <c r="V51" s="34"/>
    </row>
    <row r="52" spans="1:22" x14ac:dyDescent="0.2">
      <c r="A52" s="43" t="s">
        <v>60</v>
      </c>
      <c r="B52" s="44">
        <f t="shared" si="7"/>
        <v>45</v>
      </c>
      <c r="C52" s="45">
        <f t="shared" si="8"/>
        <v>0</v>
      </c>
      <c r="D52" s="25">
        <f t="shared" si="8"/>
        <v>45</v>
      </c>
      <c r="E52" s="26">
        <f t="shared" si="9"/>
        <v>4</v>
      </c>
      <c r="F52" s="27"/>
      <c r="G52" s="34"/>
      <c r="H52" s="34"/>
      <c r="I52" s="34"/>
      <c r="J52" s="34"/>
      <c r="K52" s="25"/>
      <c r="L52" s="25"/>
      <c r="M52" s="25"/>
      <c r="N52" s="25"/>
      <c r="O52" s="34"/>
      <c r="P52" s="34"/>
      <c r="Q52" s="34"/>
      <c r="R52" s="34"/>
      <c r="S52" s="34">
        <v>0</v>
      </c>
      <c r="T52" s="34">
        <v>3</v>
      </c>
      <c r="U52" s="34" t="s">
        <v>11</v>
      </c>
      <c r="V52" s="34">
        <v>4</v>
      </c>
    </row>
    <row r="53" spans="1:22" x14ac:dyDescent="0.2">
      <c r="A53" s="39" t="s">
        <v>49</v>
      </c>
      <c r="B53" s="26">
        <f>SUM(B42:B52)</f>
        <v>435</v>
      </c>
      <c r="C53" s="26">
        <f>SUM(C42:C52)</f>
        <v>60</v>
      </c>
      <c r="D53" s="25">
        <f>SUM(D42:D52)</f>
        <v>375</v>
      </c>
      <c r="E53" s="26">
        <f>SUM(E42:E52)</f>
        <v>34</v>
      </c>
      <c r="F53" s="57"/>
      <c r="G53" s="58">
        <f>SUM(G42:G52)+G40</f>
        <v>16</v>
      </c>
      <c r="H53" s="58">
        <f>SUM(H42:H52)+H40</f>
        <v>5</v>
      </c>
      <c r="I53" s="58"/>
      <c r="J53" s="59">
        <f>SUM(J42:J52)+J40</f>
        <v>27</v>
      </c>
      <c r="K53" s="58">
        <f>SUM(K42:K52)+K40</f>
        <v>9</v>
      </c>
      <c r="L53" s="58">
        <f>SUM(L42:L52)+L40</f>
        <v>18</v>
      </c>
      <c r="M53" s="58"/>
      <c r="N53" s="60">
        <f>SUM(N42:N52)+N40</f>
        <v>31</v>
      </c>
      <c r="O53" s="58">
        <f>SUM(O42:O52)+O40</f>
        <v>11</v>
      </c>
      <c r="P53" s="58">
        <f>SUM(P42:P52)+P40</f>
        <v>14</v>
      </c>
      <c r="Q53" s="58"/>
      <c r="R53" s="60">
        <f>SUM(R42:R52)+R40</f>
        <v>32</v>
      </c>
      <c r="S53" s="58">
        <f>SUM(S42:S52)+S40</f>
        <v>11</v>
      </c>
      <c r="T53" s="58">
        <f>SUM(T42:T52)+T40</f>
        <v>12</v>
      </c>
      <c r="U53" s="58"/>
      <c r="V53" s="60">
        <f>SUM(V42:V52)+V40</f>
        <v>30</v>
      </c>
    </row>
    <row r="54" spans="1:22" x14ac:dyDescent="0.2">
      <c r="A54" s="61"/>
      <c r="B54" s="26">
        <f>+B40+B53</f>
        <v>1305</v>
      </c>
      <c r="C54" s="26">
        <f>+C40+C53</f>
        <v>615</v>
      </c>
      <c r="D54" s="26">
        <f>+D40+D53</f>
        <v>690</v>
      </c>
      <c r="E54" s="26">
        <f>+E40+E53</f>
        <v>120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</row>
    <row r="55" spans="1:22" x14ac:dyDescent="0.2">
      <c r="A55" s="61"/>
      <c r="B55" s="61"/>
      <c r="C55" s="61"/>
      <c r="D55" s="61"/>
      <c r="E55" s="62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</row>
    <row r="56" spans="1:22" x14ac:dyDescent="0.2">
      <c r="A56" s="61"/>
      <c r="B56" s="63">
        <f>SUM(C56:D56)</f>
        <v>1</v>
      </c>
      <c r="C56" s="63">
        <f>+C54/B54</f>
        <v>0.47126436781609193</v>
      </c>
      <c r="D56" s="63">
        <f>+D54/B54</f>
        <v>0.52873563218390807</v>
      </c>
      <c r="E56" s="62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</row>
    <row r="57" spans="1:22" x14ac:dyDescent="0.2">
      <c r="A57" s="61"/>
      <c r="B57" s="61"/>
      <c r="C57" s="61"/>
      <c r="D57" s="61"/>
      <c r="E57" s="62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</row>
    <row r="58" spans="1:22" x14ac:dyDescent="0.2">
      <c r="A58" s="61"/>
      <c r="B58" s="64" t="s">
        <v>61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</row>
    <row r="59" spans="1:22" x14ac:dyDescent="0.2">
      <c r="A59" s="61"/>
      <c r="B59" s="61" t="s">
        <v>62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</row>
    <row r="60" spans="1:22" x14ac:dyDescent="0.2">
      <c r="A60" s="61"/>
      <c r="B60" s="61" t="s">
        <v>63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</row>
    <row r="61" spans="1:22" x14ac:dyDescent="0.2">
      <c r="A61" s="61"/>
      <c r="B61" s="61" t="s">
        <v>64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</row>
  </sheetData>
  <mergeCells count="26">
    <mergeCell ref="A37:D37"/>
    <mergeCell ref="A41:D41"/>
    <mergeCell ref="A7:D7"/>
    <mergeCell ref="A12:D12"/>
    <mergeCell ref="A16:D16"/>
    <mergeCell ref="A22:D22"/>
    <mergeCell ref="A29:D29"/>
    <mergeCell ref="A34:D34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5B3BE7A0-EF7C-4535-A55F-2EF91FD0E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76CA42-76EC-4218-A644-33F7D51613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EE9FD-6D0B-4496-8C32-F8EF9579124C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8145b8f-b3f3-4a8c-894a-a44235af36ec"/>
    <ds:schemaRef ds:uri="http://purl.org/dc/terms/"/>
    <ds:schemaRef ds:uri="http://purl.org/dc/dcmitype/"/>
    <ds:schemaRef ds:uri="a9b9daa9-7c18-43cb-b739-b9d24a09a057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2023-06-19T06:51:38Z</dcterms:created>
  <dcterms:modified xsi:type="dcterms:W3CDTF">2023-06-19T06:52:40Z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