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unidebhu-my.sharepoint.com/personal/petrucz_anita_econ_unideb_hu/Documents/Anita_GTK/Tantervek_2023/"/>
    </mc:Choice>
  </mc:AlternateContent>
  <bookViews>
    <workbookView xWindow="0" yWindow="0" windowWidth="14505" windowHeight="1180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05" i="1" l="1"/>
  <c r="AG105" i="1"/>
  <c r="Z105" i="1"/>
  <c r="Y105" i="1"/>
  <c r="R105" i="1"/>
  <c r="Q105" i="1"/>
  <c r="J105" i="1"/>
  <c r="I105" i="1"/>
  <c r="E104" i="1"/>
  <c r="D104" i="1"/>
  <c r="C104" i="1"/>
  <c r="B104" i="1" s="1"/>
  <c r="E103" i="1"/>
  <c r="D103" i="1"/>
  <c r="B103" i="1" s="1"/>
  <c r="C103" i="1"/>
  <c r="E102" i="1"/>
  <c r="D102" i="1"/>
  <c r="C102" i="1"/>
  <c r="B102" i="1" s="1"/>
  <c r="D101" i="1"/>
  <c r="C101" i="1"/>
  <c r="B101" i="1" s="1"/>
  <c r="E100" i="1"/>
  <c r="D100" i="1"/>
  <c r="C100" i="1"/>
  <c r="B100" i="1" s="1"/>
  <c r="E99" i="1"/>
  <c r="D99" i="1"/>
  <c r="C99" i="1"/>
  <c r="B99" i="1" s="1"/>
  <c r="E98" i="1"/>
  <c r="E105" i="1" s="1"/>
  <c r="D98" i="1"/>
  <c r="D105" i="1" s="1"/>
  <c r="C98" i="1"/>
  <c r="B98" i="1" s="1"/>
  <c r="AH95" i="1"/>
  <c r="AG95" i="1"/>
  <c r="AF95" i="1"/>
  <c r="AF105" i="1" s="1"/>
  <c r="AE95" i="1"/>
  <c r="AE105" i="1" s="1"/>
  <c r="AD95" i="1"/>
  <c r="AD105" i="1" s="1"/>
  <c r="AC95" i="1"/>
  <c r="AC105" i="1" s="1"/>
  <c r="AB95" i="1"/>
  <c r="AB105" i="1" s="1"/>
  <c r="AA95" i="1"/>
  <c r="AA105" i="1" s="1"/>
  <c r="Z95" i="1"/>
  <c r="Y95" i="1"/>
  <c r="X95" i="1"/>
  <c r="X105" i="1" s="1"/>
  <c r="W95" i="1"/>
  <c r="W105" i="1" s="1"/>
  <c r="V95" i="1"/>
  <c r="V105" i="1" s="1"/>
  <c r="U95" i="1"/>
  <c r="U105" i="1" s="1"/>
  <c r="T95" i="1"/>
  <c r="T105" i="1" s="1"/>
  <c r="S95" i="1"/>
  <c r="S105" i="1" s="1"/>
  <c r="R95" i="1"/>
  <c r="Q95" i="1"/>
  <c r="P95" i="1"/>
  <c r="P105" i="1" s="1"/>
  <c r="O95" i="1"/>
  <c r="O105" i="1" s="1"/>
  <c r="N95" i="1"/>
  <c r="N105" i="1" s="1"/>
  <c r="M95" i="1"/>
  <c r="M105" i="1" s="1"/>
  <c r="L95" i="1"/>
  <c r="L105" i="1" s="1"/>
  <c r="K95" i="1"/>
  <c r="K105" i="1" s="1"/>
  <c r="J95" i="1"/>
  <c r="I95" i="1"/>
  <c r="H95" i="1"/>
  <c r="H105" i="1" s="1"/>
  <c r="G95" i="1"/>
  <c r="G105" i="1" s="1"/>
  <c r="E94" i="1"/>
  <c r="D94" i="1"/>
  <c r="C94" i="1"/>
  <c r="B94" i="1" s="1"/>
  <c r="E93" i="1"/>
  <c r="D93" i="1"/>
  <c r="C93" i="1"/>
  <c r="B93" i="1" s="1"/>
  <c r="E92" i="1"/>
  <c r="D92" i="1"/>
  <c r="C92" i="1"/>
  <c r="B92" i="1" s="1"/>
  <c r="E91" i="1"/>
  <c r="D91" i="1"/>
  <c r="C91" i="1"/>
  <c r="B91" i="1" s="1"/>
  <c r="E90" i="1"/>
  <c r="D90" i="1"/>
  <c r="C90" i="1"/>
  <c r="B90" i="1" s="1"/>
  <c r="E89" i="1"/>
  <c r="D89" i="1"/>
  <c r="C89" i="1"/>
  <c r="B89" i="1" s="1"/>
  <c r="E88" i="1"/>
  <c r="D88" i="1"/>
  <c r="C88" i="1"/>
  <c r="B88" i="1" s="1"/>
  <c r="E87" i="1"/>
  <c r="E86" i="1" s="1"/>
  <c r="D87" i="1"/>
  <c r="C87" i="1"/>
  <c r="B87" i="1" s="1"/>
  <c r="E85" i="1"/>
  <c r="D85" i="1"/>
  <c r="B85" i="1" s="1"/>
  <c r="C85" i="1"/>
  <c r="E84" i="1"/>
  <c r="D84" i="1"/>
  <c r="C84" i="1"/>
  <c r="B84" i="1" s="1"/>
  <c r="E83" i="1"/>
  <c r="D83" i="1"/>
  <c r="B83" i="1" s="1"/>
  <c r="C83" i="1"/>
  <c r="E82" i="1"/>
  <c r="D82" i="1"/>
  <c r="C82" i="1"/>
  <c r="B82" i="1" s="1"/>
  <c r="E81" i="1"/>
  <c r="D81" i="1"/>
  <c r="B81" i="1" s="1"/>
  <c r="C81" i="1"/>
  <c r="E80" i="1"/>
  <c r="D80" i="1"/>
  <c r="C80" i="1"/>
  <c r="B80" i="1" s="1"/>
  <c r="E79" i="1"/>
  <c r="D79" i="1"/>
  <c r="B79" i="1" s="1"/>
  <c r="C79" i="1"/>
  <c r="E78" i="1"/>
  <c r="D78" i="1"/>
  <c r="C78" i="1"/>
  <c r="B78" i="1" s="1"/>
  <c r="E77" i="1"/>
  <c r="D77" i="1"/>
  <c r="B77" i="1" s="1"/>
  <c r="C77" i="1"/>
  <c r="E76" i="1"/>
  <c r="E75" i="1"/>
  <c r="D75" i="1"/>
  <c r="B75" i="1" s="1"/>
  <c r="C75" i="1"/>
  <c r="E74" i="1"/>
  <c r="D74" i="1"/>
  <c r="C74" i="1"/>
  <c r="B74" i="1"/>
  <c r="E73" i="1"/>
  <c r="D73" i="1"/>
  <c r="B73" i="1" s="1"/>
  <c r="C73" i="1"/>
  <c r="E72" i="1"/>
  <c r="D72" i="1"/>
  <c r="C72" i="1"/>
  <c r="B72" i="1"/>
  <c r="E71" i="1"/>
  <c r="D71" i="1"/>
  <c r="B71" i="1" s="1"/>
  <c r="C71" i="1"/>
  <c r="E70" i="1"/>
  <c r="D70" i="1"/>
  <c r="C70" i="1"/>
  <c r="B70" i="1"/>
  <c r="E69" i="1"/>
  <c r="D69" i="1"/>
  <c r="B69" i="1" s="1"/>
  <c r="C69" i="1"/>
  <c r="E68" i="1"/>
  <c r="D68" i="1"/>
  <c r="C68" i="1"/>
  <c r="B68" i="1"/>
  <c r="E67" i="1"/>
  <c r="E66" i="1"/>
  <c r="D66" i="1"/>
  <c r="C66" i="1"/>
  <c r="B66" i="1"/>
  <c r="E65" i="1"/>
  <c r="D65" i="1"/>
  <c r="C65" i="1"/>
  <c r="B65" i="1" s="1"/>
  <c r="E64" i="1"/>
  <c r="D64" i="1"/>
  <c r="C64" i="1"/>
  <c r="B64" i="1"/>
  <c r="E63" i="1"/>
  <c r="D63" i="1"/>
  <c r="C63" i="1"/>
  <c r="B63" i="1" s="1"/>
  <c r="E62" i="1"/>
  <c r="D62" i="1"/>
  <c r="C62" i="1"/>
  <c r="B62" i="1"/>
  <c r="E61" i="1"/>
  <c r="D61" i="1"/>
  <c r="C61" i="1"/>
  <c r="B61" i="1" s="1"/>
  <c r="E60" i="1"/>
  <c r="D60" i="1"/>
  <c r="C60" i="1"/>
  <c r="B60" i="1"/>
  <c r="E59" i="1"/>
  <c r="D59" i="1"/>
  <c r="C59" i="1"/>
  <c r="B59" i="1" s="1"/>
  <c r="E58" i="1"/>
  <c r="E57" i="1" s="1"/>
  <c r="D58" i="1"/>
  <c r="C58" i="1"/>
  <c r="B58" i="1"/>
  <c r="E56" i="1"/>
  <c r="D56" i="1"/>
  <c r="C56" i="1"/>
  <c r="B56" i="1" s="1"/>
  <c r="E55" i="1"/>
  <c r="D55" i="1"/>
  <c r="C55" i="1"/>
  <c r="B55" i="1" s="1"/>
  <c r="E54" i="1"/>
  <c r="D54" i="1"/>
  <c r="C54" i="1"/>
  <c r="B54" i="1" s="1"/>
  <c r="E53" i="1"/>
  <c r="D53" i="1"/>
  <c r="C53" i="1"/>
  <c r="B53" i="1" s="1"/>
  <c r="E52" i="1"/>
  <c r="D52" i="1"/>
  <c r="C52" i="1"/>
  <c r="B52" i="1" s="1"/>
  <c r="E51" i="1"/>
  <c r="D51" i="1"/>
  <c r="C51" i="1"/>
  <c r="B51" i="1" s="1"/>
  <c r="E50" i="1"/>
  <c r="E49" i="1" s="1"/>
  <c r="D50" i="1"/>
  <c r="C50" i="1"/>
  <c r="B50" i="1" s="1"/>
  <c r="E48" i="1"/>
  <c r="D48" i="1"/>
  <c r="B48" i="1" s="1"/>
  <c r="C48" i="1"/>
  <c r="E47" i="1"/>
  <c r="D47" i="1"/>
  <c r="C47" i="1"/>
  <c r="B47" i="1" s="1"/>
  <c r="E46" i="1"/>
  <c r="D46" i="1"/>
  <c r="B46" i="1" s="1"/>
  <c r="C46" i="1"/>
  <c r="E45" i="1"/>
  <c r="D45" i="1"/>
  <c r="C45" i="1"/>
  <c r="B45" i="1" s="1"/>
  <c r="E44" i="1"/>
  <c r="D44" i="1"/>
  <c r="B44" i="1" s="1"/>
  <c r="C44" i="1"/>
  <c r="E43" i="1"/>
  <c r="E32" i="1" s="1"/>
  <c r="C43" i="1"/>
  <c r="B43" i="1" s="1"/>
  <c r="D42" i="1"/>
  <c r="C42" i="1"/>
  <c r="B42" i="1"/>
  <c r="D41" i="1"/>
  <c r="C41" i="1"/>
  <c r="B41" i="1"/>
  <c r="D40" i="1"/>
  <c r="C40" i="1"/>
  <c r="B40" i="1" s="1"/>
  <c r="D39" i="1"/>
  <c r="C39" i="1"/>
  <c r="B39" i="1" s="1"/>
  <c r="E38" i="1"/>
  <c r="D38" i="1"/>
  <c r="C38" i="1"/>
  <c r="B38" i="1" s="1"/>
  <c r="E37" i="1"/>
  <c r="D37" i="1"/>
  <c r="C37" i="1"/>
  <c r="B37" i="1" s="1"/>
  <c r="E36" i="1"/>
  <c r="D36" i="1"/>
  <c r="C36" i="1"/>
  <c r="B36" i="1" s="1"/>
  <c r="E35" i="1"/>
  <c r="D35" i="1"/>
  <c r="C35" i="1"/>
  <c r="B35" i="1" s="1"/>
  <c r="E34" i="1"/>
  <c r="D34" i="1"/>
  <c r="C34" i="1"/>
  <c r="B34" i="1" s="1"/>
  <c r="E33" i="1"/>
  <c r="D33" i="1"/>
  <c r="C33" i="1"/>
  <c r="B33" i="1" s="1"/>
  <c r="E31" i="1"/>
  <c r="D31" i="1"/>
  <c r="C31" i="1"/>
  <c r="B31" i="1" s="1"/>
  <c r="E30" i="1"/>
  <c r="D30" i="1"/>
  <c r="B30" i="1" s="1"/>
  <c r="C30" i="1"/>
  <c r="E29" i="1"/>
  <c r="E27" i="1" s="1"/>
  <c r="D29" i="1"/>
  <c r="C29" i="1"/>
  <c r="B29" i="1" s="1"/>
  <c r="E28" i="1"/>
  <c r="D28" i="1"/>
  <c r="B28" i="1" s="1"/>
  <c r="C28" i="1"/>
  <c r="E26" i="1"/>
  <c r="D26" i="1"/>
  <c r="B26" i="1" s="1"/>
  <c r="C26" i="1"/>
  <c r="E25" i="1"/>
  <c r="D25" i="1"/>
  <c r="C25" i="1"/>
  <c r="B25" i="1"/>
  <c r="E24" i="1"/>
  <c r="D24" i="1"/>
  <c r="B24" i="1" s="1"/>
  <c r="C24" i="1"/>
  <c r="E23" i="1"/>
  <c r="D23" i="1"/>
  <c r="C23" i="1"/>
  <c r="B23" i="1"/>
  <c r="E22" i="1"/>
  <c r="D22" i="1"/>
  <c r="B22" i="1" s="1"/>
  <c r="C22" i="1"/>
  <c r="E21" i="1"/>
  <c r="D21" i="1"/>
  <c r="C21" i="1"/>
  <c r="B21" i="1"/>
  <c r="E20" i="1"/>
  <c r="D20" i="1"/>
  <c r="B20" i="1" s="1"/>
  <c r="C20" i="1"/>
  <c r="E19" i="1"/>
  <c r="D19" i="1"/>
  <c r="C19" i="1"/>
  <c r="B19" i="1"/>
  <c r="D18" i="1"/>
  <c r="C18" i="1"/>
  <c r="B18" i="1" s="1"/>
  <c r="E17" i="1"/>
  <c r="D17" i="1"/>
  <c r="B17" i="1" s="1"/>
  <c r="C17" i="1"/>
  <c r="E16" i="1"/>
  <c r="D16" i="1"/>
  <c r="C16" i="1"/>
  <c r="B16" i="1" s="1"/>
  <c r="E15" i="1"/>
  <c r="D15" i="1"/>
  <c r="B15" i="1" s="1"/>
  <c r="C15" i="1"/>
  <c r="E14" i="1"/>
  <c r="D14" i="1"/>
  <c r="C14" i="1"/>
  <c r="B14" i="1" s="1"/>
  <c r="E13" i="1"/>
  <c r="D13" i="1"/>
  <c r="C13" i="1"/>
  <c r="B13" i="1" s="1"/>
  <c r="E12" i="1"/>
  <c r="D12" i="1"/>
  <c r="C12" i="1"/>
  <c r="B12" i="1" s="1"/>
  <c r="E11" i="1"/>
  <c r="D11" i="1"/>
  <c r="C11" i="1"/>
  <c r="B11" i="1" s="1"/>
  <c r="E10" i="1"/>
  <c r="D10" i="1"/>
  <c r="C10" i="1"/>
  <c r="B10" i="1" s="1"/>
  <c r="E9" i="1"/>
  <c r="D9" i="1"/>
  <c r="C9" i="1"/>
  <c r="B9" i="1" s="1"/>
  <c r="E8" i="1"/>
  <c r="E7" i="1" s="1"/>
  <c r="D8" i="1"/>
  <c r="D95" i="1" s="1"/>
  <c r="D106" i="1" s="1"/>
  <c r="C8" i="1"/>
  <c r="C95" i="1" s="1"/>
  <c r="B105" i="1" l="1"/>
  <c r="E95" i="1"/>
  <c r="E106" i="1" s="1"/>
  <c r="C105" i="1"/>
  <c r="C106" i="1" s="1"/>
  <c r="C108" i="1" s="1"/>
  <c r="B8" i="1"/>
  <c r="B95" i="1" s="1"/>
  <c r="B106" i="1" s="1"/>
  <c r="D108" i="1" s="1"/>
  <c r="B108" i="1" l="1"/>
</calcChain>
</file>

<file path=xl/sharedStrings.xml><?xml version="1.0" encoding="utf-8"?>
<sst xmlns="http://schemas.openxmlformats.org/spreadsheetml/2006/main" count="242" uniqueCount="116">
  <si>
    <t>TANTÁRGY</t>
  </si>
  <si>
    <t>TANTÁRGYAK ÓRASZÁMA</t>
  </si>
  <si>
    <t>Egymásra-épülés</t>
  </si>
  <si>
    <t>ÉVEK, FÉLÉVEK, TANÍTÁSI HETEK SZÁMA HETI ÓRASZÁM</t>
  </si>
  <si>
    <t>ÖSSZES</t>
  </si>
  <si>
    <t>ELMÉLET</t>
  </si>
  <si>
    <t>GYAKORLAT</t>
  </si>
  <si>
    <t>KREDIT = (a+b)/30</t>
  </si>
  <si>
    <t>I.</t>
  </si>
  <si>
    <t>II.</t>
  </si>
  <si>
    <t>III.</t>
  </si>
  <si>
    <t>IV.</t>
  </si>
  <si>
    <t>E</t>
  </si>
  <si>
    <t>GY</t>
  </si>
  <si>
    <t>V</t>
  </si>
  <si>
    <t>Kredit</t>
  </si>
  <si>
    <t>Közgazdaságtani, módszertani és üzleti ismeretek</t>
  </si>
  <si>
    <t>Gazdasági matematika I.</t>
  </si>
  <si>
    <t>K</t>
  </si>
  <si>
    <t>Üzleti informatika</t>
  </si>
  <si>
    <t>Bevezetés a közgazdaságtanba</t>
  </si>
  <si>
    <t>Vállalatgazdaságtan</t>
  </si>
  <si>
    <t>Pénzügytan</t>
  </si>
  <si>
    <t>Üzleti kommunikáció</t>
  </si>
  <si>
    <t>Számvitel I. (A számvitel alapjai)</t>
  </si>
  <si>
    <t>Gazdasági matematika II.</t>
  </si>
  <si>
    <t>Mikroökonómia</t>
  </si>
  <si>
    <t>Bevezetés a közgazdaságtanba; Gazdasági matematika I.</t>
  </si>
  <si>
    <t>Környezetgazdaságtan</t>
  </si>
  <si>
    <t>Szakmai idegennyelv I.</t>
  </si>
  <si>
    <t>Számvitel II. (Pénzügyi számvitel)</t>
  </si>
  <si>
    <t>Statisztika I.</t>
  </si>
  <si>
    <t>Makroökonómia</t>
  </si>
  <si>
    <t>Gazdasági közjog</t>
  </si>
  <si>
    <t>Marketing</t>
  </si>
  <si>
    <t>Szakmai idegennyelv II.</t>
  </si>
  <si>
    <t>Nemzetközi közgazdaságtan</t>
  </si>
  <si>
    <t>Mikroökonómia, Makroökonómia</t>
  </si>
  <si>
    <t>Statisztika II.</t>
  </si>
  <si>
    <t>Statisztika I., Gazdasági matematika II.</t>
  </si>
  <si>
    <t>Társadalomtudományi alapismeretek</t>
  </si>
  <si>
    <t>EU ismeretek</t>
  </si>
  <si>
    <t>Gazdaságtörténet</t>
  </si>
  <si>
    <t>Regionális gazdaságtan</t>
  </si>
  <si>
    <t>Gazdasági magánjog</t>
  </si>
  <si>
    <t>Gazdálkodási és menedzsment szakmai ismeretek</t>
  </si>
  <si>
    <t>Szervezeti magatartás I.</t>
  </si>
  <si>
    <t>Vállalati pénzügyek I.</t>
  </si>
  <si>
    <t xml:space="preserve">Szervezeti magatartás II. </t>
  </si>
  <si>
    <t xml:space="preserve">Szervezeti magatartás I. </t>
  </si>
  <si>
    <t>Gazdaságpolitika</t>
  </si>
  <si>
    <t>Világgazdaságtan</t>
  </si>
  <si>
    <t>Vállalati pénzügyek II.</t>
  </si>
  <si>
    <t>Marketing menedzsment</t>
  </si>
  <si>
    <t>Értékteremtő folyamatok menedzsmentje</t>
  </si>
  <si>
    <t>Szakmai idegennyelv III.</t>
  </si>
  <si>
    <t>SZ</t>
  </si>
  <si>
    <t>Stratégiai menedzsment</t>
  </si>
  <si>
    <t>Emberi erőforrás menedzsment</t>
  </si>
  <si>
    <t>Kontrolling</t>
  </si>
  <si>
    <t>Üzleti tervezés</t>
  </si>
  <si>
    <t>Nemzetközi üzleti ismeretek</t>
  </si>
  <si>
    <t xml:space="preserve">Döntéselmélet </t>
  </si>
  <si>
    <t>Szakmai gyakorlat</t>
  </si>
  <si>
    <t>Üzletvitel és szervezés specializáció:</t>
  </si>
  <si>
    <t>Kis- és közepes vállalkozások menedzsmentje</t>
  </si>
  <si>
    <t>Közösségi választások elmélete</t>
  </si>
  <si>
    <t>Logisztika</t>
  </si>
  <si>
    <t>Tudásmenedzsment</t>
  </si>
  <si>
    <t>Minőségmenedzsment</t>
  </si>
  <si>
    <t>Munka- és üzletvitel-szervezés</t>
  </si>
  <si>
    <t>Munkajogi és társadalombiztosítási ismeretek</t>
  </si>
  <si>
    <t>Pénzügy specializáció:</t>
  </si>
  <si>
    <t>Bankmenedzsment</t>
  </si>
  <si>
    <t>Bevezetés az ökonometriába</t>
  </si>
  <si>
    <t>Kockázati tőkefinanszírozás</t>
  </si>
  <si>
    <t>Kockázatmenedzsment</t>
  </si>
  <si>
    <t>Opcióértékelés</t>
  </si>
  <si>
    <t>Költségvetési kapcsolatok joga</t>
  </si>
  <si>
    <t>Befektetési döntések</t>
  </si>
  <si>
    <t>Értékpapírjog és bankügyletek</t>
  </si>
  <si>
    <t>Vezetői számvitel</t>
  </si>
  <si>
    <t>Vállalkozásmenedzsment specializáció:</t>
  </si>
  <si>
    <t>E-kereskedelem</t>
  </si>
  <si>
    <t>Nonprofit és kisvállalati marketing</t>
  </si>
  <si>
    <t xml:space="preserve">Start-up-ok jogi ABC-je </t>
  </si>
  <si>
    <t>Szolgáltatásmarketing</t>
  </si>
  <si>
    <t>Vállalatbiztonsági  specializáció:</t>
  </si>
  <si>
    <t>A gazdaságbiztonság köz- és magánjogi keretrendszere</t>
  </si>
  <si>
    <t>Biztonsági szervezetek - Nemzeti és nemzetközi szintér</t>
  </si>
  <si>
    <t>Munkavállalói/személyiségi jogok és gazdasági érdek</t>
  </si>
  <si>
    <t>A vállalati biztonsági rendszerek belső normakörnyezete</t>
  </si>
  <si>
    <t>A biztonság értelmezése vállalati környezetben (biztonsági kockázatok, protokollok)</t>
  </si>
  <si>
    <t>Vállalati biztonsági kockázatok, rendszerek és struktúrák</t>
  </si>
  <si>
    <t>Üzleti hírszerzés és döntéstámogatás</t>
  </si>
  <si>
    <t>Vállalati belső biztonsági vizsgálatok eljárásrendje</t>
  </si>
  <si>
    <t>IT-biztonság vállalati környezetben - Incidenskezlés, Felhasználói kockázatok</t>
  </si>
  <si>
    <t>Gazdaságbiztonsági specializáció:</t>
  </si>
  <si>
    <t>Nemzetgazdasági (költségvetési) kockázatok vállalati hatásai</t>
  </si>
  <si>
    <t>Nemzeti biztonsági stratégiák gazdaságbiztonsági aspektusai</t>
  </si>
  <si>
    <t xml:space="preserve">Speciális ágazati ismeretek I. - Energetika és bankszektor </t>
  </si>
  <si>
    <t>Speciális ágazati ismeretek II. - Telekommunikáció</t>
  </si>
  <si>
    <t>Összesen</t>
  </si>
  <si>
    <t>Kritériumfeltételek ***</t>
  </si>
  <si>
    <t>szabadon választható 1. tárgy</t>
  </si>
  <si>
    <t>G</t>
  </si>
  <si>
    <t>szabadon választható 2. tárgy</t>
  </si>
  <si>
    <t>szabadon választható 3. tárgy</t>
  </si>
  <si>
    <t>Matematika kritériumtantárgy</t>
  </si>
  <si>
    <r>
      <t>Szakdolgozat</t>
    </r>
    <r>
      <rPr>
        <sz val="8"/>
        <rFont val="Times New Roman"/>
        <family val="1"/>
      </rPr>
      <t xml:space="preserve"> 1</t>
    </r>
  </si>
  <si>
    <t>Szakdolgozat 2</t>
  </si>
  <si>
    <t>Szakdolgozat 3</t>
  </si>
  <si>
    <t>magyarázat</t>
  </si>
  <si>
    <t>E = elméleti óra</t>
  </si>
  <si>
    <t>GY = gyakorlati óra</t>
  </si>
  <si>
    <t>V =Vizsga típusa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</si>
</sst>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Arial"/>
      <family val="2"/>
      <charset val="238"/>
    </font>
    <font>
      <b/>
      <sz val="10"/>
      <name val="Times New Roman"/>
      <family val="1"/>
    </font>
    <font>
      <sz val="8"/>
      <name val="Times New Roman"/>
      <family val="1"/>
      <charset val="238"/>
    </font>
    <font>
      <sz val="12"/>
      <name val="Times New Roman"/>
      <family val="1"/>
    </font>
    <font>
      <sz val="10"/>
      <name val="Arial CE"/>
      <charset val="238"/>
    </font>
    <font>
      <sz val="10"/>
      <name val="Times New Roman"/>
      <family val="1"/>
    </font>
    <font>
      <sz val="8"/>
      <color indexed="8"/>
      <name val="Times New Roman"/>
      <family val="1"/>
      <charset val="238"/>
    </font>
    <font>
      <b/>
      <sz val="12"/>
      <name val="Times New Roman"/>
      <family val="1"/>
    </font>
    <font>
      <strike/>
      <sz val="8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8"/>
      <name val="Times New Roman"/>
      <family val="1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i/>
      <sz val="8"/>
      <name val="Times New Roman"/>
      <family val="1"/>
    </font>
    <font>
      <b/>
      <i/>
      <sz val="10"/>
      <name val="Times New Roman"/>
      <family val="1"/>
      <charset val="238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97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2" fillId="0" borderId="5" xfId="1" applyFont="1" applyBorder="1" applyAlignment="1">
      <alignment horizontal="center" wrapText="1"/>
    </xf>
    <xf numFmtId="0" fontId="2" fillId="0" borderId="0" xfId="1" applyFont="1" applyAlignment="1">
      <alignment horizontal="center" wrapText="1"/>
    </xf>
    <xf numFmtId="0" fontId="1" fillId="0" borderId="0" xfId="1"/>
    <xf numFmtId="0" fontId="2" fillId="0" borderId="6" xfId="1" applyFont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2" fillId="0" borderId="7" xfId="1" applyFont="1" applyBorder="1" applyAlignment="1">
      <alignment horizontal="center" wrapText="1"/>
    </xf>
    <xf numFmtId="0" fontId="2" fillId="0" borderId="8" xfId="1" applyFont="1" applyBorder="1" applyAlignment="1">
      <alignment horizontal="center" wrapText="1"/>
    </xf>
    <xf numFmtId="0" fontId="2" fillId="0" borderId="10" xfId="1" applyFont="1" applyBorder="1" applyAlignment="1">
      <alignment horizontal="center" vertical="center" textRotation="90" wrapText="1"/>
    </xf>
    <xf numFmtId="0" fontId="3" fillId="0" borderId="10" xfId="1" applyFont="1" applyBorder="1" applyAlignment="1">
      <alignment horizontal="center" vertical="center" textRotation="90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textRotation="90" wrapText="1"/>
    </xf>
    <xf numFmtId="0" fontId="3" fillId="0" borderId="13" xfId="1" applyFont="1" applyBorder="1" applyAlignment="1">
      <alignment horizontal="center" vertical="center" textRotation="90" wrapText="1"/>
    </xf>
    <xf numFmtId="0" fontId="1" fillId="0" borderId="14" xfId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left"/>
    </xf>
    <xf numFmtId="0" fontId="5" fillId="0" borderId="17" xfId="1" applyFont="1" applyBorder="1" applyAlignment="1">
      <alignment horizont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wrapText="1"/>
    </xf>
    <xf numFmtId="0" fontId="2" fillId="0" borderId="7" xfId="1" applyFont="1" applyBorder="1" applyAlignment="1">
      <alignment horizontal="center" wrapText="1"/>
    </xf>
    <xf numFmtId="0" fontId="6" fillId="0" borderId="10" xfId="1" applyFont="1" applyBorder="1" applyAlignment="1">
      <alignment vertical="center" wrapText="1"/>
    </xf>
    <xf numFmtId="0" fontId="2" fillId="0" borderId="10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/>
    </xf>
    <xf numFmtId="0" fontId="6" fillId="0" borderId="10" xfId="2" applyFont="1" applyBorder="1" applyAlignment="1">
      <alignment vertical="center"/>
    </xf>
    <xf numFmtId="0" fontId="9" fillId="0" borderId="10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left" wrapText="1"/>
    </xf>
    <xf numFmtId="0" fontId="11" fillId="0" borderId="18" xfId="1" applyFont="1" applyBorder="1" applyAlignment="1">
      <alignment horizontal="left" wrapText="1"/>
    </xf>
    <xf numFmtId="0" fontId="11" fillId="0" borderId="19" xfId="1" applyFont="1" applyBorder="1" applyAlignment="1">
      <alignment horizontal="left" wrapText="1"/>
    </xf>
    <xf numFmtId="0" fontId="5" fillId="0" borderId="10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left"/>
    </xf>
    <xf numFmtId="0" fontId="11" fillId="0" borderId="18" xfId="1" applyFont="1" applyBorder="1" applyAlignment="1">
      <alignment horizontal="left"/>
    </xf>
    <xf numFmtId="0" fontId="11" fillId="0" borderId="19" xfId="1" applyFont="1" applyBorder="1" applyAlignment="1">
      <alignment horizontal="left"/>
    </xf>
    <xf numFmtId="0" fontId="6" fillId="2" borderId="10" xfId="1" applyFont="1" applyFill="1" applyBorder="1" applyAlignment="1">
      <alignment horizontal="center" vertical="center" wrapText="1"/>
    </xf>
    <xf numFmtId="0" fontId="1" fillId="0" borderId="0" xfId="1" applyFont="1"/>
    <xf numFmtId="0" fontId="6" fillId="2" borderId="10" xfId="1" applyFont="1" applyFill="1" applyBorder="1" applyAlignment="1">
      <alignment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1" fillId="2" borderId="0" xfId="1" applyFont="1" applyFill="1"/>
    <xf numFmtId="0" fontId="6" fillId="0" borderId="10" xfId="1" applyFont="1" applyBorder="1" applyAlignment="1">
      <alignment horizontal="left" vertical="center" wrapText="1"/>
    </xf>
    <xf numFmtId="0" fontId="12" fillId="0" borderId="10" xfId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2" xfId="1" applyFont="1" applyBorder="1" applyAlignment="1">
      <alignment horizontal="left" vertical="center" wrapText="1"/>
    </xf>
    <xf numFmtId="0" fontId="6" fillId="0" borderId="12" xfId="1" applyFont="1" applyBorder="1" applyAlignment="1">
      <alignment horizontal="center" vertical="center"/>
    </xf>
    <xf numFmtId="0" fontId="6" fillId="0" borderId="12" xfId="1" applyFont="1" applyBorder="1" applyAlignment="1">
      <alignment vertical="center" wrapText="1"/>
    </xf>
    <xf numFmtId="0" fontId="14" fillId="0" borderId="0" xfId="1" applyFont="1"/>
    <xf numFmtId="0" fontId="2" fillId="0" borderId="10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/>
    </xf>
    <xf numFmtId="0" fontId="3" fillId="0" borderId="10" xfId="1" applyFont="1" applyBorder="1" applyAlignment="1">
      <alignment vertical="center" wrapText="1"/>
    </xf>
    <xf numFmtId="0" fontId="15" fillId="0" borderId="10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" fillId="0" borderId="18" xfId="1" applyBorder="1"/>
    <xf numFmtId="0" fontId="3" fillId="0" borderId="10" xfId="1" applyFont="1" applyBorder="1" applyAlignment="1">
      <alignment horizontal="center" wrapText="1"/>
    </xf>
    <xf numFmtId="0" fontId="15" fillId="0" borderId="10" xfId="1" applyFont="1" applyBorder="1" applyAlignment="1">
      <alignment horizontal="center" wrapText="1"/>
    </xf>
    <xf numFmtId="0" fontId="15" fillId="0" borderId="11" xfId="1" applyFont="1" applyBorder="1" applyAlignment="1">
      <alignment horizontal="center" wrapText="1"/>
    </xf>
    <xf numFmtId="0" fontId="9" fillId="0" borderId="10" xfId="1" applyFont="1" applyBorder="1" applyAlignment="1">
      <alignment vertical="center"/>
    </xf>
    <xf numFmtId="0" fontId="3" fillId="0" borderId="10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19" fillId="0" borderId="11" xfId="1" applyFont="1" applyBorder="1" applyAlignment="1">
      <alignment horizontal="center" vertical="center" wrapText="1"/>
    </xf>
    <xf numFmtId="0" fontId="20" fillId="0" borderId="10" xfId="1" applyFont="1" applyBorder="1" applyAlignment="1">
      <alignment horizontal="center" vertical="center" wrapText="1"/>
    </xf>
    <xf numFmtId="0" fontId="9" fillId="0" borderId="10" xfId="0" applyFont="1" applyBorder="1"/>
    <xf numFmtId="0" fontId="3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 wrapText="1"/>
    </xf>
    <xf numFmtId="0" fontId="21" fillId="0" borderId="11" xfId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3" fillId="0" borderId="0" xfId="1" applyFont="1" applyAlignment="1">
      <alignment horizontal="center" vertical="center"/>
    </xf>
    <xf numFmtId="0" fontId="13" fillId="0" borderId="0" xfId="1" applyFont="1"/>
    <xf numFmtId="0" fontId="3" fillId="0" borderId="0" xfId="1" applyFont="1" applyAlignment="1">
      <alignment horizontal="center" vertical="center" wrapText="1"/>
    </xf>
    <xf numFmtId="9" fontId="1" fillId="0" borderId="0" xfId="1" applyNumberFormat="1"/>
    <xf numFmtId="0" fontId="22" fillId="0" borderId="0" xfId="1" applyFont="1"/>
    <xf numFmtId="0" fontId="1" fillId="0" borderId="0" xfId="1" applyAlignment="1">
      <alignment horizontal="center" vertical="center"/>
    </xf>
  </cellXfs>
  <cellStyles count="3">
    <cellStyle name="Normál" xfId="0" builtinId="0"/>
    <cellStyle name="Normál 2" xfId="2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3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39" style="90" customWidth="1"/>
    <col min="2" max="2" width="6.7109375" style="8" customWidth="1"/>
    <col min="3" max="3" width="6.28515625" style="8" customWidth="1"/>
    <col min="4" max="4" width="6.7109375" style="8" customWidth="1"/>
    <col min="5" max="5" width="6.28515625" style="8" customWidth="1"/>
    <col min="6" max="6" width="23" style="96" customWidth="1"/>
    <col min="7" max="7" width="3.7109375" style="8" customWidth="1"/>
    <col min="8" max="8" width="3.85546875" style="8" customWidth="1"/>
    <col min="9" max="9" width="3.28515625" style="8" customWidth="1"/>
    <col min="10" max="10" width="5.7109375" style="8" customWidth="1"/>
    <col min="11" max="12" width="3.85546875" style="8" customWidth="1"/>
    <col min="13" max="13" width="4.140625" style="8" customWidth="1"/>
    <col min="14" max="14" width="4.85546875" style="8" customWidth="1"/>
    <col min="15" max="16" width="3.85546875" style="8" customWidth="1"/>
    <col min="17" max="17" width="4" style="8" customWidth="1"/>
    <col min="18" max="18" width="5.140625" style="8" customWidth="1"/>
    <col min="19" max="20" width="3.85546875" style="8" customWidth="1"/>
    <col min="21" max="21" width="4.140625" style="8" customWidth="1"/>
    <col min="22" max="22" width="5.140625" style="8" customWidth="1"/>
    <col min="23" max="24" width="3.85546875" style="8" customWidth="1"/>
    <col min="25" max="25" width="4" style="8" customWidth="1"/>
    <col min="26" max="26" width="5.140625" style="8" customWidth="1"/>
    <col min="27" max="29" width="3.85546875" style="8" customWidth="1"/>
    <col min="30" max="30" width="5.140625" style="8" customWidth="1"/>
    <col min="31" max="31" width="2.7109375" style="8" customWidth="1"/>
    <col min="32" max="33" width="4" style="8" customWidth="1"/>
    <col min="34" max="34" width="5.140625" style="8" customWidth="1"/>
    <col min="35" max="16384" width="8.85546875" style="8"/>
  </cols>
  <sheetData>
    <row r="1" spans="1:34" ht="12.75" customHeight="1" x14ac:dyDescent="0.2">
      <c r="A1" s="1" t="s">
        <v>0</v>
      </c>
      <c r="B1" s="2" t="s">
        <v>1</v>
      </c>
      <c r="C1" s="3"/>
      <c r="D1" s="3"/>
      <c r="E1" s="4"/>
      <c r="F1" s="5" t="s">
        <v>2</v>
      </c>
      <c r="G1" s="6" t="s">
        <v>3</v>
      </c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x14ac:dyDescent="0.2">
      <c r="A2" s="9"/>
      <c r="B2" s="10"/>
      <c r="C2" s="11"/>
      <c r="D2" s="11"/>
      <c r="E2" s="12"/>
      <c r="F2" s="13"/>
      <c r="G2" s="14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3" spans="1:34" ht="12.75" customHeight="1" x14ac:dyDescent="0.2">
      <c r="A3" s="9"/>
      <c r="B3" s="16" t="s">
        <v>4</v>
      </c>
      <c r="C3" s="16" t="s">
        <v>5</v>
      </c>
      <c r="D3" s="16" t="s">
        <v>6</v>
      </c>
      <c r="E3" s="17" t="s">
        <v>7</v>
      </c>
      <c r="F3" s="13"/>
      <c r="G3" s="18" t="s">
        <v>8</v>
      </c>
      <c r="H3" s="18"/>
      <c r="I3" s="18"/>
      <c r="J3" s="18"/>
      <c r="K3" s="18"/>
      <c r="L3" s="18"/>
      <c r="M3" s="18"/>
      <c r="N3" s="18"/>
      <c r="O3" s="18" t="s">
        <v>9</v>
      </c>
      <c r="P3" s="18"/>
      <c r="Q3" s="18"/>
      <c r="R3" s="18"/>
      <c r="S3" s="18"/>
      <c r="T3" s="18"/>
      <c r="U3" s="18"/>
      <c r="V3" s="18"/>
      <c r="W3" s="18" t="s">
        <v>10</v>
      </c>
      <c r="X3" s="18"/>
      <c r="Y3" s="18"/>
      <c r="Z3" s="18"/>
      <c r="AA3" s="18"/>
      <c r="AB3" s="18"/>
      <c r="AC3" s="18"/>
      <c r="AD3" s="18"/>
      <c r="AE3" s="18" t="s">
        <v>11</v>
      </c>
      <c r="AF3" s="18"/>
      <c r="AG3" s="18"/>
      <c r="AH3" s="19"/>
    </row>
    <row r="4" spans="1:34" x14ac:dyDescent="0.2">
      <c r="A4" s="9"/>
      <c r="B4" s="16"/>
      <c r="C4" s="16"/>
      <c r="D4" s="16"/>
      <c r="E4" s="17"/>
      <c r="F4" s="13"/>
      <c r="G4" s="18">
        <v>1</v>
      </c>
      <c r="H4" s="18"/>
      <c r="I4" s="18"/>
      <c r="J4" s="18"/>
      <c r="K4" s="18">
        <v>2</v>
      </c>
      <c r="L4" s="18"/>
      <c r="M4" s="18"/>
      <c r="N4" s="18"/>
      <c r="O4" s="18">
        <v>3</v>
      </c>
      <c r="P4" s="18"/>
      <c r="Q4" s="18"/>
      <c r="R4" s="18"/>
      <c r="S4" s="18">
        <v>4</v>
      </c>
      <c r="T4" s="18"/>
      <c r="U4" s="18"/>
      <c r="V4" s="18"/>
      <c r="W4" s="18">
        <v>5</v>
      </c>
      <c r="X4" s="18"/>
      <c r="Y4" s="18"/>
      <c r="Z4" s="18"/>
      <c r="AA4" s="18">
        <v>6</v>
      </c>
      <c r="AB4" s="18"/>
      <c r="AC4" s="18"/>
      <c r="AD4" s="18"/>
      <c r="AE4" s="18">
        <v>7</v>
      </c>
      <c r="AF4" s="18"/>
      <c r="AG4" s="18"/>
      <c r="AH4" s="19"/>
    </row>
    <row r="5" spans="1:34" x14ac:dyDescent="0.2">
      <c r="A5" s="9"/>
      <c r="B5" s="16"/>
      <c r="C5" s="16"/>
      <c r="D5" s="16"/>
      <c r="E5" s="17"/>
      <c r="F5" s="13"/>
      <c r="G5" s="18">
        <v>15</v>
      </c>
      <c r="H5" s="18"/>
      <c r="I5" s="18"/>
      <c r="J5" s="18"/>
      <c r="K5" s="18">
        <v>15</v>
      </c>
      <c r="L5" s="18"/>
      <c r="M5" s="18"/>
      <c r="N5" s="18"/>
      <c r="O5" s="18">
        <v>15</v>
      </c>
      <c r="P5" s="18"/>
      <c r="Q5" s="18"/>
      <c r="R5" s="18"/>
      <c r="S5" s="18">
        <v>15</v>
      </c>
      <c r="T5" s="18"/>
      <c r="U5" s="18"/>
      <c r="V5" s="18"/>
      <c r="W5" s="18">
        <v>15</v>
      </c>
      <c r="X5" s="18"/>
      <c r="Y5" s="18"/>
      <c r="Z5" s="18"/>
      <c r="AA5" s="18">
        <v>15</v>
      </c>
      <c r="AB5" s="18"/>
      <c r="AC5" s="18"/>
      <c r="AD5" s="18"/>
      <c r="AE5" s="18">
        <v>15</v>
      </c>
      <c r="AF5" s="18"/>
      <c r="AG5" s="18"/>
      <c r="AH5" s="19"/>
    </row>
    <row r="6" spans="1:34" ht="27" customHeight="1" thickBot="1" x14ac:dyDescent="0.25">
      <c r="A6" s="9"/>
      <c r="B6" s="20"/>
      <c r="C6" s="20"/>
      <c r="D6" s="20"/>
      <c r="E6" s="21"/>
      <c r="F6" s="22"/>
      <c r="G6" s="23" t="s">
        <v>12</v>
      </c>
      <c r="H6" s="23" t="s">
        <v>13</v>
      </c>
      <c r="I6" s="23" t="s">
        <v>14</v>
      </c>
      <c r="J6" s="23" t="s">
        <v>15</v>
      </c>
      <c r="K6" s="23" t="s">
        <v>12</v>
      </c>
      <c r="L6" s="23" t="s">
        <v>13</v>
      </c>
      <c r="M6" s="23" t="s">
        <v>14</v>
      </c>
      <c r="N6" s="23" t="s">
        <v>15</v>
      </c>
      <c r="O6" s="23" t="s">
        <v>12</v>
      </c>
      <c r="P6" s="23" t="s">
        <v>13</v>
      </c>
      <c r="Q6" s="23" t="s">
        <v>14</v>
      </c>
      <c r="R6" s="23" t="s">
        <v>15</v>
      </c>
      <c r="S6" s="23" t="s">
        <v>12</v>
      </c>
      <c r="T6" s="23" t="s">
        <v>13</v>
      </c>
      <c r="U6" s="23" t="s">
        <v>14</v>
      </c>
      <c r="V6" s="23" t="s">
        <v>15</v>
      </c>
      <c r="W6" s="23" t="s">
        <v>12</v>
      </c>
      <c r="X6" s="23" t="s">
        <v>13</v>
      </c>
      <c r="Y6" s="23" t="s">
        <v>14</v>
      </c>
      <c r="Z6" s="23" t="s">
        <v>15</v>
      </c>
      <c r="AA6" s="23" t="s">
        <v>12</v>
      </c>
      <c r="AB6" s="23" t="s">
        <v>13</v>
      </c>
      <c r="AC6" s="24" t="s">
        <v>14</v>
      </c>
      <c r="AD6" s="25" t="s">
        <v>15</v>
      </c>
      <c r="AE6" s="23" t="s">
        <v>12</v>
      </c>
      <c r="AF6" s="23" t="s">
        <v>13</v>
      </c>
      <c r="AG6" s="23" t="s">
        <v>14</v>
      </c>
      <c r="AH6" s="24" t="s">
        <v>15</v>
      </c>
    </row>
    <row r="7" spans="1:34" x14ac:dyDescent="0.2">
      <c r="A7" s="26" t="s">
        <v>16</v>
      </c>
      <c r="B7" s="26"/>
      <c r="C7" s="26"/>
      <c r="D7" s="26"/>
      <c r="E7" s="27">
        <f>SUM(E8:E26)</f>
        <v>78</v>
      </c>
      <c r="F7" s="28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30"/>
    </row>
    <row r="8" spans="1:34" x14ac:dyDescent="0.2">
      <c r="A8" s="31" t="s">
        <v>17</v>
      </c>
      <c r="B8" s="32">
        <f t="shared" ref="B8:B26" si="0">C8+D8</f>
        <v>60</v>
      </c>
      <c r="C8" s="32">
        <f t="shared" ref="C8:D26" si="1">(G8+K8+O8+S8+W8+AA8)*15</f>
        <v>30</v>
      </c>
      <c r="D8" s="32">
        <f t="shared" si="1"/>
        <v>30</v>
      </c>
      <c r="E8" s="33">
        <f t="shared" ref="E8:E26" si="2">+J8+N8+R8+V8+Z8+AD8+AH8</f>
        <v>5</v>
      </c>
      <c r="F8" s="32"/>
      <c r="G8" s="34">
        <v>2</v>
      </c>
      <c r="H8" s="34">
        <v>2</v>
      </c>
      <c r="I8" s="34" t="s">
        <v>18</v>
      </c>
      <c r="J8" s="34">
        <v>5</v>
      </c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5"/>
    </row>
    <row r="9" spans="1:34" x14ac:dyDescent="0.2">
      <c r="A9" s="31" t="s">
        <v>19</v>
      </c>
      <c r="B9" s="32">
        <f t="shared" si="0"/>
        <v>45</v>
      </c>
      <c r="C9" s="32">
        <f t="shared" si="1"/>
        <v>15</v>
      </c>
      <c r="D9" s="32">
        <f t="shared" si="1"/>
        <v>30</v>
      </c>
      <c r="E9" s="33">
        <f t="shared" si="2"/>
        <v>3</v>
      </c>
      <c r="F9" s="32"/>
      <c r="G9" s="34">
        <v>1</v>
      </c>
      <c r="H9" s="34">
        <v>2</v>
      </c>
      <c r="I9" s="34" t="s">
        <v>13</v>
      </c>
      <c r="J9" s="34">
        <v>3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5"/>
    </row>
    <row r="10" spans="1:34" ht="12.75" customHeight="1" x14ac:dyDescent="0.2">
      <c r="A10" s="31" t="s">
        <v>20</v>
      </c>
      <c r="B10" s="32">
        <f t="shared" si="0"/>
        <v>30</v>
      </c>
      <c r="C10" s="32">
        <f t="shared" si="1"/>
        <v>30</v>
      </c>
      <c r="D10" s="32">
        <f t="shared" si="1"/>
        <v>0</v>
      </c>
      <c r="E10" s="33">
        <f t="shared" si="2"/>
        <v>3</v>
      </c>
      <c r="F10" s="32"/>
      <c r="G10" s="34">
        <v>2</v>
      </c>
      <c r="H10" s="34">
        <v>0</v>
      </c>
      <c r="I10" s="34" t="s">
        <v>18</v>
      </c>
      <c r="J10" s="34">
        <v>3</v>
      </c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5"/>
    </row>
    <row r="11" spans="1:34" ht="12.75" customHeight="1" x14ac:dyDescent="0.2">
      <c r="A11" s="31" t="s">
        <v>21</v>
      </c>
      <c r="B11" s="32">
        <f t="shared" si="0"/>
        <v>60</v>
      </c>
      <c r="C11" s="32">
        <f t="shared" si="1"/>
        <v>30</v>
      </c>
      <c r="D11" s="32">
        <f t="shared" si="1"/>
        <v>30</v>
      </c>
      <c r="E11" s="33">
        <f t="shared" si="2"/>
        <v>4</v>
      </c>
      <c r="F11" s="32"/>
      <c r="G11" s="34">
        <v>2</v>
      </c>
      <c r="H11" s="34">
        <v>2</v>
      </c>
      <c r="I11" s="34" t="s">
        <v>18</v>
      </c>
      <c r="J11" s="34">
        <v>4</v>
      </c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5"/>
    </row>
    <row r="12" spans="1:34" ht="15.75" x14ac:dyDescent="0.2">
      <c r="A12" s="31" t="s">
        <v>22</v>
      </c>
      <c r="B12" s="32">
        <f t="shared" si="0"/>
        <v>60</v>
      </c>
      <c r="C12" s="32">
        <f t="shared" si="1"/>
        <v>30</v>
      </c>
      <c r="D12" s="32">
        <f t="shared" si="1"/>
        <v>30</v>
      </c>
      <c r="E12" s="33">
        <f t="shared" si="2"/>
        <v>5</v>
      </c>
      <c r="F12" s="36"/>
      <c r="G12" s="34">
        <v>2</v>
      </c>
      <c r="H12" s="34">
        <v>2</v>
      </c>
      <c r="I12" s="34" t="s">
        <v>13</v>
      </c>
      <c r="J12" s="34">
        <v>5</v>
      </c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5"/>
    </row>
    <row r="13" spans="1:34" x14ac:dyDescent="0.2">
      <c r="A13" s="37" t="s">
        <v>23</v>
      </c>
      <c r="B13" s="32">
        <f t="shared" si="0"/>
        <v>30</v>
      </c>
      <c r="C13" s="32">
        <f t="shared" si="1"/>
        <v>0</v>
      </c>
      <c r="D13" s="32">
        <f t="shared" si="1"/>
        <v>30</v>
      </c>
      <c r="E13" s="33">
        <f t="shared" si="2"/>
        <v>3</v>
      </c>
      <c r="F13" s="38"/>
      <c r="G13" s="34">
        <v>0</v>
      </c>
      <c r="H13" s="34">
        <v>2</v>
      </c>
      <c r="I13" s="34" t="s">
        <v>13</v>
      </c>
      <c r="J13" s="34">
        <v>3</v>
      </c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5"/>
    </row>
    <row r="14" spans="1:34" x14ac:dyDescent="0.2">
      <c r="A14" s="31" t="s">
        <v>24</v>
      </c>
      <c r="B14" s="32">
        <f t="shared" si="0"/>
        <v>60</v>
      </c>
      <c r="C14" s="32">
        <f t="shared" si="1"/>
        <v>30</v>
      </c>
      <c r="D14" s="32">
        <f t="shared" si="1"/>
        <v>30</v>
      </c>
      <c r="E14" s="33">
        <f t="shared" si="2"/>
        <v>5</v>
      </c>
      <c r="F14" s="39"/>
      <c r="G14" s="34"/>
      <c r="H14" s="34"/>
      <c r="I14" s="34"/>
      <c r="J14" s="34"/>
      <c r="K14" s="34">
        <v>2</v>
      </c>
      <c r="L14" s="34">
        <v>2</v>
      </c>
      <c r="M14" s="34" t="s">
        <v>18</v>
      </c>
      <c r="N14" s="34">
        <v>5</v>
      </c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5"/>
    </row>
    <row r="15" spans="1:34" x14ac:dyDescent="0.2">
      <c r="A15" s="31" t="s">
        <v>25</v>
      </c>
      <c r="B15" s="32">
        <f t="shared" si="0"/>
        <v>60</v>
      </c>
      <c r="C15" s="32">
        <f t="shared" si="1"/>
        <v>30</v>
      </c>
      <c r="D15" s="32">
        <f t="shared" si="1"/>
        <v>30</v>
      </c>
      <c r="E15" s="33">
        <f t="shared" si="2"/>
        <v>5</v>
      </c>
      <c r="F15" s="40" t="s">
        <v>17</v>
      </c>
      <c r="G15" s="34"/>
      <c r="H15" s="34"/>
      <c r="I15" s="34"/>
      <c r="J15" s="34"/>
      <c r="K15" s="34">
        <v>2</v>
      </c>
      <c r="L15" s="34">
        <v>2</v>
      </c>
      <c r="M15" s="34" t="s">
        <v>18</v>
      </c>
      <c r="N15" s="34">
        <v>5</v>
      </c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5"/>
    </row>
    <row r="16" spans="1:34" ht="22.5" x14ac:dyDescent="0.2">
      <c r="A16" s="31" t="s">
        <v>26</v>
      </c>
      <c r="B16" s="32">
        <f t="shared" si="0"/>
        <v>60</v>
      </c>
      <c r="C16" s="32">
        <f t="shared" si="1"/>
        <v>30</v>
      </c>
      <c r="D16" s="32">
        <f t="shared" si="1"/>
        <v>30</v>
      </c>
      <c r="E16" s="33">
        <f t="shared" si="2"/>
        <v>5</v>
      </c>
      <c r="F16" s="40" t="s">
        <v>27</v>
      </c>
      <c r="G16" s="34"/>
      <c r="H16" s="34"/>
      <c r="I16" s="34"/>
      <c r="J16" s="34"/>
      <c r="K16" s="34">
        <v>2</v>
      </c>
      <c r="L16" s="34">
        <v>2</v>
      </c>
      <c r="M16" s="34" t="s">
        <v>18</v>
      </c>
      <c r="N16" s="34">
        <v>5</v>
      </c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5"/>
    </row>
    <row r="17" spans="1:34" x14ac:dyDescent="0.2">
      <c r="A17" s="31" t="s">
        <v>28</v>
      </c>
      <c r="B17" s="32">
        <f t="shared" si="0"/>
        <v>30</v>
      </c>
      <c r="C17" s="32">
        <f t="shared" si="1"/>
        <v>30</v>
      </c>
      <c r="D17" s="32">
        <f t="shared" si="1"/>
        <v>0</v>
      </c>
      <c r="E17" s="33">
        <f t="shared" si="2"/>
        <v>3</v>
      </c>
      <c r="F17" s="40"/>
      <c r="G17" s="34"/>
      <c r="H17" s="34"/>
      <c r="I17" s="34"/>
      <c r="J17" s="34"/>
      <c r="K17" s="34">
        <v>2</v>
      </c>
      <c r="L17" s="34">
        <v>0</v>
      </c>
      <c r="M17" s="34" t="s">
        <v>18</v>
      </c>
      <c r="N17" s="34">
        <v>3</v>
      </c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5"/>
    </row>
    <row r="18" spans="1:34" x14ac:dyDescent="0.2">
      <c r="A18" s="31" t="s">
        <v>29</v>
      </c>
      <c r="B18" s="32">
        <f t="shared" si="0"/>
        <v>60</v>
      </c>
      <c r="C18" s="32">
        <f t="shared" si="1"/>
        <v>0</v>
      </c>
      <c r="D18" s="32">
        <f t="shared" si="1"/>
        <v>60</v>
      </c>
      <c r="E18" s="33">
        <v>3</v>
      </c>
      <c r="F18" s="40"/>
      <c r="G18" s="34"/>
      <c r="H18" s="34"/>
      <c r="I18" s="34"/>
      <c r="J18" s="34"/>
      <c r="K18" s="34">
        <v>0</v>
      </c>
      <c r="L18" s="34">
        <v>4</v>
      </c>
      <c r="M18" s="34" t="s">
        <v>13</v>
      </c>
      <c r="N18" s="34">
        <v>3</v>
      </c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5"/>
    </row>
    <row r="19" spans="1:34" ht="22.5" x14ac:dyDescent="0.2">
      <c r="A19" s="31" t="s">
        <v>30</v>
      </c>
      <c r="B19" s="32">
        <f t="shared" si="0"/>
        <v>60</v>
      </c>
      <c r="C19" s="32">
        <f t="shared" si="1"/>
        <v>30</v>
      </c>
      <c r="D19" s="32">
        <f t="shared" si="1"/>
        <v>30</v>
      </c>
      <c r="E19" s="33">
        <f t="shared" si="2"/>
        <v>5</v>
      </c>
      <c r="F19" s="40" t="s">
        <v>24</v>
      </c>
      <c r="G19" s="34"/>
      <c r="H19" s="34"/>
      <c r="I19" s="34"/>
      <c r="J19" s="34"/>
      <c r="K19" s="34"/>
      <c r="L19" s="34"/>
      <c r="M19" s="34"/>
      <c r="N19" s="34"/>
      <c r="O19" s="34">
        <v>2</v>
      </c>
      <c r="P19" s="34">
        <v>2</v>
      </c>
      <c r="Q19" s="34" t="s">
        <v>18</v>
      </c>
      <c r="R19" s="34">
        <v>5</v>
      </c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5"/>
    </row>
    <row r="20" spans="1:34" x14ac:dyDescent="0.2">
      <c r="A20" s="31" t="s">
        <v>31</v>
      </c>
      <c r="B20" s="32">
        <f t="shared" si="0"/>
        <v>60</v>
      </c>
      <c r="C20" s="32">
        <f t="shared" si="1"/>
        <v>30</v>
      </c>
      <c r="D20" s="32">
        <f t="shared" si="1"/>
        <v>30</v>
      </c>
      <c r="E20" s="33">
        <f t="shared" si="2"/>
        <v>5</v>
      </c>
      <c r="F20" s="40" t="s">
        <v>17</v>
      </c>
      <c r="G20" s="34"/>
      <c r="H20" s="34"/>
      <c r="I20" s="34"/>
      <c r="J20" s="34"/>
      <c r="K20" s="34"/>
      <c r="L20" s="34"/>
      <c r="M20" s="34"/>
      <c r="N20" s="34"/>
      <c r="O20" s="34">
        <v>2</v>
      </c>
      <c r="P20" s="34">
        <v>2</v>
      </c>
      <c r="Q20" s="34" t="s">
        <v>13</v>
      </c>
      <c r="R20" s="34">
        <v>5</v>
      </c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5"/>
    </row>
    <row r="21" spans="1:34" ht="22.5" x14ac:dyDescent="0.2">
      <c r="A21" s="31" t="s">
        <v>32</v>
      </c>
      <c r="B21" s="32">
        <f t="shared" si="0"/>
        <v>60</v>
      </c>
      <c r="C21" s="32">
        <f t="shared" si="1"/>
        <v>30</v>
      </c>
      <c r="D21" s="32">
        <f t="shared" si="1"/>
        <v>30</v>
      </c>
      <c r="E21" s="33">
        <f t="shared" si="2"/>
        <v>5</v>
      </c>
      <c r="F21" s="40" t="s">
        <v>27</v>
      </c>
      <c r="G21" s="34"/>
      <c r="H21" s="34"/>
      <c r="I21" s="34"/>
      <c r="J21" s="34"/>
      <c r="K21" s="34"/>
      <c r="L21" s="34"/>
      <c r="M21" s="34"/>
      <c r="N21" s="34"/>
      <c r="O21" s="34">
        <v>2</v>
      </c>
      <c r="P21" s="34">
        <v>2</v>
      </c>
      <c r="Q21" s="34" t="s">
        <v>18</v>
      </c>
      <c r="R21" s="34">
        <v>5</v>
      </c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5"/>
    </row>
    <row r="22" spans="1:34" x14ac:dyDescent="0.2">
      <c r="A22" s="31" t="s">
        <v>33</v>
      </c>
      <c r="B22" s="32">
        <f t="shared" si="0"/>
        <v>45</v>
      </c>
      <c r="C22" s="32">
        <f t="shared" si="1"/>
        <v>30</v>
      </c>
      <c r="D22" s="32">
        <f t="shared" si="1"/>
        <v>15</v>
      </c>
      <c r="E22" s="33">
        <f t="shared" si="2"/>
        <v>4</v>
      </c>
      <c r="F22" s="40"/>
      <c r="G22" s="34"/>
      <c r="H22" s="34"/>
      <c r="I22" s="34"/>
      <c r="J22" s="34"/>
      <c r="K22" s="34"/>
      <c r="L22" s="34"/>
      <c r="M22" s="34"/>
      <c r="N22" s="34"/>
      <c r="O22" s="34">
        <v>2</v>
      </c>
      <c r="P22" s="34">
        <v>1</v>
      </c>
      <c r="Q22" s="34" t="s">
        <v>18</v>
      </c>
      <c r="R22" s="34">
        <v>4</v>
      </c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5"/>
    </row>
    <row r="23" spans="1:34" x14ac:dyDescent="0.2">
      <c r="A23" s="31" t="s">
        <v>34</v>
      </c>
      <c r="B23" s="32">
        <f t="shared" si="0"/>
        <v>45</v>
      </c>
      <c r="C23" s="32">
        <f t="shared" si="1"/>
        <v>30</v>
      </c>
      <c r="D23" s="32">
        <f t="shared" si="1"/>
        <v>15</v>
      </c>
      <c r="E23" s="33">
        <f t="shared" si="2"/>
        <v>4</v>
      </c>
      <c r="F23" s="40"/>
      <c r="G23" s="34"/>
      <c r="H23" s="34"/>
      <c r="I23" s="34"/>
      <c r="J23" s="34"/>
      <c r="K23" s="34"/>
      <c r="L23" s="34"/>
      <c r="M23" s="34"/>
      <c r="N23" s="34"/>
      <c r="O23" s="34">
        <v>2</v>
      </c>
      <c r="P23" s="34">
        <v>1</v>
      </c>
      <c r="Q23" s="34" t="s">
        <v>13</v>
      </c>
      <c r="R23" s="34">
        <v>4</v>
      </c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5"/>
    </row>
    <row r="24" spans="1:34" x14ac:dyDescent="0.2">
      <c r="A24" s="31" t="s">
        <v>35</v>
      </c>
      <c r="B24" s="32">
        <f t="shared" si="0"/>
        <v>60</v>
      </c>
      <c r="C24" s="32">
        <f t="shared" si="1"/>
        <v>0</v>
      </c>
      <c r="D24" s="32">
        <f t="shared" si="1"/>
        <v>60</v>
      </c>
      <c r="E24" s="33">
        <f t="shared" si="2"/>
        <v>2</v>
      </c>
      <c r="F24" s="40"/>
      <c r="G24" s="34"/>
      <c r="H24" s="34"/>
      <c r="I24" s="34"/>
      <c r="J24" s="34"/>
      <c r="K24" s="34"/>
      <c r="L24" s="34"/>
      <c r="M24" s="34"/>
      <c r="N24" s="34"/>
      <c r="O24" s="34">
        <v>0</v>
      </c>
      <c r="P24" s="34">
        <v>4</v>
      </c>
      <c r="Q24" s="34" t="s">
        <v>13</v>
      </c>
      <c r="R24" s="34">
        <v>2</v>
      </c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5"/>
    </row>
    <row r="25" spans="1:34" ht="22.5" x14ac:dyDescent="0.2">
      <c r="A25" s="31" t="s">
        <v>36</v>
      </c>
      <c r="B25" s="32">
        <f t="shared" si="0"/>
        <v>45</v>
      </c>
      <c r="C25" s="32">
        <f t="shared" si="1"/>
        <v>30</v>
      </c>
      <c r="D25" s="32">
        <f t="shared" si="1"/>
        <v>15</v>
      </c>
      <c r="E25" s="33">
        <f t="shared" si="2"/>
        <v>4</v>
      </c>
      <c r="F25" s="34" t="s">
        <v>37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>
        <v>2</v>
      </c>
      <c r="T25" s="34">
        <v>1</v>
      </c>
      <c r="U25" s="34" t="s">
        <v>18</v>
      </c>
      <c r="V25" s="34">
        <v>4</v>
      </c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5"/>
    </row>
    <row r="26" spans="1:34" ht="22.5" x14ac:dyDescent="0.2">
      <c r="A26" s="31" t="s">
        <v>38</v>
      </c>
      <c r="B26" s="32">
        <f t="shared" si="0"/>
        <v>60</v>
      </c>
      <c r="C26" s="32">
        <f t="shared" si="1"/>
        <v>30</v>
      </c>
      <c r="D26" s="32">
        <f t="shared" si="1"/>
        <v>30</v>
      </c>
      <c r="E26" s="33">
        <f t="shared" si="2"/>
        <v>5</v>
      </c>
      <c r="F26" s="34" t="s">
        <v>39</v>
      </c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>
        <v>2</v>
      </c>
      <c r="T26" s="34">
        <v>2</v>
      </c>
      <c r="U26" s="34" t="s">
        <v>18</v>
      </c>
      <c r="V26" s="34">
        <v>5</v>
      </c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41"/>
    </row>
    <row r="27" spans="1:34" ht="15.75" x14ac:dyDescent="0.25">
      <c r="A27" s="42" t="s">
        <v>40</v>
      </c>
      <c r="B27" s="43"/>
      <c r="C27" s="43"/>
      <c r="D27" s="44"/>
      <c r="E27" s="45">
        <f>SUM(E28:E31)</f>
        <v>12</v>
      </c>
      <c r="F27" s="40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41"/>
    </row>
    <row r="28" spans="1:34" x14ac:dyDescent="0.2">
      <c r="A28" s="31" t="s">
        <v>41</v>
      </c>
      <c r="B28" s="32">
        <f>SUM(C28:D28)</f>
        <v>30</v>
      </c>
      <c r="C28" s="32">
        <f t="shared" ref="C28:D31" si="3">(G28+K28+O28+S28+W28+AA28)*15</f>
        <v>30</v>
      </c>
      <c r="D28" s="32">
        <f t="shared" si="3"/>
        <v>0</v>
      </c>
      <c r="E28" s="33">
        <f>+J28+N28+R28+V28+Z28+AD28+AH29</f>
        <v>3</v>
      </c>
      <c r="F28" s="40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>
        <v>2</v>
      </c>
      <c r="X28" s="34">
        <v>0</v>
      </c>
      <c r="Y28" s="34" t="s">
        <v>18</v>
      </c>
      <c r="Z28" s="34">
        <v>3</v>
      </c>
      <c r="AA28" s="34"/>
      <c r="AB28" s="34"/>
      <c r="AC28" s="34"/>
      <c r="AD28" s="34"/>
      <c r="AE28" s="34"/>
      <c r="AF28" s="34"/>
      <c r="AG28" s="34"/>
      <c r="AH28" s="41"/>
    </row>
    <row r="29" spans="1:34" x14ac:dyDescent="0.2">
      <c r="A29" s="31" t="s">
        <v>42</v>
      </c>
      <c r="B29" s="32">
        <f>SUM(C29:D29)</f>
        <v>30</v>
      </c>
      <c r="C29" s="32">
        <f t="shared" si="3"/>
        <v>30</v>
      </c>
      <c r="D29" s="32">
        <f t="shared" si="3"/>
        <v>0</v>
      </c>
      <c r="E29" s="33">
        <f>+J29+N29+R29+V29+Z29+AD29+AH30</f>
        <v>3</v>
      </c>
      <c r="F29" s="40"/>
      <c r="G29" s="34">
        <v>2</v>
      </c>
      <c r="H29" s="34">
        <v>0</v>
      </c>
      <c r="I29" s="34" t="s">
        <v>18</v>
      </c>
      <c r="J29" s="34">
        <v>3</v>
      </c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41"/>
    </row>
    <row r="30" spans="1:34" x14ac:dyDescent="0.2">
      <c r="A30" s="31" t="s">
        <v>43</v>
      </c>
      <c r="B30" s="32">
        <f>SUM(C30:D30)</f>
        <v>45</v>
      </c>
      <c r="C30" s="32">
        <f t="shared" si="3"/>
        <v>30</v>
      </c>
      <c r="D30" s="32">
        <f t="shared" si="3"/>
        <v>15</v>
      </c>
      <c r="E30" s="33">
        <f>+J30+N30+R30+V30+Z30+AD30+AH31</f>
        <v>3</v>
      </c>
      <c r="F30" s="40"/>
      <c r="G30" s="34">
        <v>2</v>
      </c>
      <c r="H30" s="34">
        <v>1</v>
      </c>
      <c r="I30" s="34" t="s">
        <v>18</v>
      </c>
      <c r="J30" s="34">
        <v>3</v>
      </c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41"/>
    </row>
    <row r="31" spans="1:34" x14ac:dyDescent="0.2">
      <c r="A31" s="31" t="s">
        <v>44</v>
      </c>
      <c r="B31" s="32">
        <f>SUM(C31:D31)</f>
        <v>45</v>
      </c>
      <c r="C31" s="32">
        <f t="shared" si="3"/>
        <v>30</v>
      </c>
      <c r="D31" s="32">
        <f t="shared" si="3"/>
        <v>15</v>
      </c>
      <c r="E31" s="33">
        <f>+J31+N31+R31+V31+Z31+AD31+AH31</f>
        <v>3</v>
      </c>
      <c r="F31" s="40"/>
      <c r="G31" s="34"/>
      <c r="H31" s="34"/>
      <c r="I31" s="34"/>
      <c r="J31" s="34"/>
      <c r="K31" s="34">
        <v>2</v>
      </c>
      <c r="L31" s="34">
        <v>1</v>
      </c>
      <c r="M31" s="34" t="s">
        <v>18</v>
      </c>
      <c r="N31" s="34">
        <v>3</v>
      </c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41"/>
    </row>
    <row r="32" spans="1:34" ht="15.75" x14ac:dyDescent="0.25">
      <c r="A32" s="46" t="s">
        <v>45</v>
      </c>
      <c r="B32" s="47"/>
      <c r="C32" s="47"/>
      <c r="D32" s="48"/>
      <c r="E32" s="45">
        <f>SUM(E33:E48)</f>
        <v>72</v>
      </c>
      <c r="F32" s="40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41"/>
    </row>
    <row r="33" spans="1:34" x14ac:dyDescent="0.2">
      <c r="A33" s="31" t="s">
        <v>46</v>
      </c>
      <c r="B33" s="32">
        <f t="shared" ref="B33:B48" si="4">SUM(C33:D33)</f>
        <v>45</v>
      </c>
      <c r="C33" s="32">
        <f t="shared" ref="C33:D36" si="5">(G33+K33+O33+S33+W33+AA33)*15</f>
        <v>30</v>
      </c>
      <c r="D33" s="32">
        <f t="shared" si="5"/>
        <v>15</v>
      </c>
      <c r="E33" s="33">
        <f t="shared" ref="E33:E48" si="6">+J33+N33+R33+V33+Z33+AD33+AH33</f>
        <v>4</v>
      </c>
      <c r="F33" s="40"/>
      <c r="G33" s="34"/>
      <c r="H33" s="34"/>
      <c r="I33" s="34"/>
      <c r="J33" s="34"/>
      <c r="K33" s="34">
        <v>2</v>
      </c>
      <c r="L33" s="34">
        <v>1</v>
      </c>
      <c r="M33" s="34" t="s">
        <v>18</v>
      </c>
      <c r="N33" s="34">
        <v>4</v>
      </c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41"/>
    </row>
    <row r="34" spans="1:34" x14ac:dyDescent="0.2">
      <c r="A34" s="31" t="s">
        <v>47</v>
      </c>
      <c r="B34" s="32">
        <f t="shared" si="4"/>
        <v>60</v>
      </c>
      <c r="C34" s="32">
        <f t="shared" si="5"/>
        <v>30</v>
      </c>
      <c r="D34" s="32">
        <f t="shared" si="5"/>
        <v>30</v>
      </c>
      <c r="E34" s="33">
        <f t="shared" si="6"/>
        <v>4</v>
      </c>
      <c r="F34" s="40" t="s">
        <v>22</v>
      </c>
      <c r="G34" s="34"/>
      <c r="H34" s="34"/>
      <c r="I34" s="34"/>
      <c r="J34" s="34"/>
      <c r="K34" s="34"/>
      <c r="L34" s="34"/>
      <c r="M34" s="34"/>
      <c r="N34" s="34"/>
      <c r="O34" s="34">
        <v>2</v>
      </c>
      <c r="P34" s="34">
        <v>2</v>
      </c>
      <c r="Q34" s="34" t="s">
        <v>18</v>
      </c>
      <c r="R34" s="34">
        <v>4</v>
      </c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41"/>
    </row>
    <row r="35" spans="1:34" x14ac:dyDescent="0.2">
      <c r="A35" s="31" t="s">
        <v>48</v>
      </c>
      <c r="B35" s="32">
        <f t="shared" si="4"/>
        <v>30</v>
      </c>
      <c r="C35" s="32">
        <f t="shared" si="5"/>
        <v>0</v>
      </c>
      <c r="D35" s="32">
        <f t="shared" si="5"/>
        <v>30</v>
      </c>
      <c r="E35" s="33">
        <f t="shared" si="6"/>
        <v>3</v>
      </c>
      <c r="F35" s="40" t="s">
        <v>49</v>
      </c>
      <c r="G35" s="34"/>
      <c r="H35" s="34"/>
      <c r="I35" s="34"/>
      <c r="J35" s="34"/>
      <c r="K35" s="34"/>
      <c r="L35" s="34"/>
      <c r="M35" s="34"/>
      <c r="N35" s="34"/>
      <c r="O35" s="34">
        <v>0</v>
      </c>
      <c r="P35" s="34">
        <v>2</v>
      </c>
      <c r="Q35" s="34" t="s">
        <v>13</v>
      </c>
      <c r="R35" s="34">
        <v>3</v>
      </c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41"/>
    </row>
    <row r="36" spans="1:34" x14ac:dyDescent="0.2">
      <c r="A36" s="31" t="s">
        <v>50</v>
      </c>
      <c r="B36" s="32">
        <f t="shared" si="4"/>
        <v>30</v>
      </c>
      <c r="C36" s="32">
        <f t="shared" si="5"/>
        <v>30</v>
      </c>
      <c r="D36" s="32">
        <f t="shared" si="5"/>
        <v>0</v>
      </c>
      <c r="E36" s="33">
        <f t="shared" si="6"/>
        <v>3</v>
      </c>
      <c r="F36" s="40" t="s">
        <v>20</v>
      </c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>
        <v>2</v>
      </c>
      <c r="T36" s="34">
        <v>0</v>
      </c>
      <c r="U36" s="34" t="s">
        <v>18</v>
      </c>
      <c r="V36" s="34">
        <v>3</v>
      </c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41"/>
    </row>
    <row r="37" spans="1:34" x14ac:dyDescent="0.2">
      <c r="A37" s="31" t="s">
        <v>51</v>
      </c>
      <c r="B37" s="32">
        <f t="shared" si="4"/>
        <v>45</v>
      </c>
      <c r="C37" s="32">
        <f t="shared" ref="C37:D48" si="7">(G37+K37+O37+S37+W37+AA37+AE37)*15</f>
        <v>30</v>
      </c>
      <c r="D37" s="32">
        <f t="shared" si="7"/>
        <v>15</v>
      </c>
      <c r="E37" s="33">
        <f t="shared" si="6"/>
        <v>3</v>
      </c>
      <c r="F37" s="40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>
        <v>2</v>
      </c>
      <c r="T37" s="34">
        <v>1</v>
      </c>
      <c r="U37" s="34" t="s">
        <v>18</v>
      </c>
      <c r="V37" s="34">
        <v>3</v>
      </c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41"/>
    </row>
    <row r="38" spans="1:34" x14ac:dyDescent="0.2">
      <c r="A38" s="31" t="s">
        <v>52</v>
      </c>
      <c r="B38" s="32">
        <f t="shared" si="4"/>
        <v>45</v>
      </c>
      <c r="C38" s="32">
        <f t="shared" si="7"/>
        <v>30</v>
      </c>
      <c r="D38" s="32">
        <f t="shared" si="7"/>
        <v>15</v>
      </c>
      <c r="E38" s="33">
        <f t="shared" si="6"/>
        <v>4</v>
      </c>
      <c r="F38" s="40" t="s">
        <v>47</v>
      </c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>
        <v>2</v>
      </c>
      <c r="T38" s="34">
        <v>1</v>
      </c>
      <c r="U38" s="34" t="s">
        <v>18</v>
      </c>
      <c r="V38" s="34">
        <v>4</v>
      </c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41"/>
    </row>
    <row r="39" spans="1:34" s="50" customFormat="1" x14ac:dyDescent="0.2">
      <c r="A39" s="31" t="s">
        <v>53</v>
      </c>
      <c r="B39" s="32">
        <f t="shared" si="4"/>
        <v>45</v>
      </c>
      <c r="C39" s="32">
        <f t="shared" si="7"/>
        <v>15</v>
      </c>
      <c r="D39" s="32">
        <f t="shared" si="7"/>
        <v>30</v>
      </c>
      <c r="E39" s="33">
        <v>3</v>
      </c>
      <c r="F39" s="34" t="s">
        <v>34</v>
      </c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>
        <v>1</v>
      </c>
      <c r="T39" s="34">
        <v>2</v>
      </c>
      <c r="U39" s="34" t="s">
        <v>18</v>
      </c>
      <c r="V39" s="49">
        <v>3</v>
      </c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41"/>
    </row>
    <row r="40" spans="1:34" s="50" customFormat="1" x14ac:dyDescent="0.2">
      <c r="A40" s="31" t="s">
        <v>54</v>
      </c>
      <c r="B40" s="32">
        <f t="shared" si="4"/>
        <v>45</v>
      </c>
      <c r="C40" s="32">
        <f t="shared" si="7"/>
        <v>30</v>
      </c>
      <c r="D40" s="32">
        <f t="shared" si="7"/>
        <v>15</v>
      </c>
      <c r="E40" s="33">
        <v>3</v>
      </c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>
        <v>2</v>
      </c>
      <c r="T40" s="34">
        <v>1</v>
      </c>
      <c r="U40" s="34" t="s">
        <v>18</v>
      </c>
      <c r="V40" s="49">
        <v>3</v>
      </c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41"/>
    </row>
    <row r="41" spans="1:34" s="50" customFormat="1" x14ac:dyDescent="0.2">
      <c r="A41" s="31" t="s">
        <v>55</v>
      </c>
      <c r="B41" s="32">
        <f t="shared" si="4"/>
        <v>60</v>
      </c>
      <c r="C41" s="32">
        <f t="shared" si="7"/>
        <v>0</v>
      </c>
      <c r="D41" s="32">
        <f t="shared" si="7"/>
        <v>60</v>
      </c>
      <c r="E41" s="33">
        <v>3</v>
      </c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>
        <v>0</v>
      </c>
      <c r="T41" s="34">
        <v>4</v>
      </c>
      <c r="U41" s="34" t="s">
        <v>56</v>
      </c>
      <c r="V41" s="49">
        <v>3</v>
      </c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41"/>
    </row>
    <row r="42" spans="1:34" s="55" customFormat="1" x14ac:dyDescent="0.2">
      <c r="A42" s="51" t="s">
        <v>57</v>
      </c>
      <c r="B42" s="52">
        <f t="shared" si="4"/>
        <v>30</v>
      </c>
      <c r="C42" s="52">
        <f t="shared" si="7"/>
        <v>30</v>
      </c>
      <c r="D42" s="52">
        <f t="shared" si="7"/>
        <v>0</v>
      </c>
      <c r="E42" s="53">
        <v>3</v>
      </c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>
        <v>2</v>
      </c>
      <c r="X42" s="49">
        <v>0</v>
      </c>
      <c r="Y42" s="49" t="s">
        <v>18</v>
      </c>
      <c r="Z42" s="49">
        <v>3</v>
      </c>
      <c r="AA42" s="49"/>
      <c r="AB42" s="49"/>
      <c r="AC42" s="49"/>
      <c r="AD42" s="49"/>
      <c r="AE42" s="49"/>
      <c r="AF42" s="49"/>
      <c r="AG42" s="49"/>
      <c r="AH42" s="54"/>
    </row>
    <row r="43" spans="1:34" x14ac:dyDescent="0.2">
      <c r="A43" s="31" t="s">
        <v>58</v>
      </c>
      <c r="B43" s="32">
        <f t="shared" si="4"/>
        <v>60</v>
      </c>
      <c r="C43" s="32">
        <f t="shared" si="7"/>
        <v>30</v>
      </c>
      <c r="D43" s="32">
        <v>30</v>
      </c>
      <c r="E43" s="33">
        <f t="shared" si="6"/>
        <v>4</v>
      </c>
      <c r="F43" s="40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>
        <v>2</v>
      </c>
      <c r="X43" s="34">
        <v>1</v>
      </c>
      <c r="Y43" s="34" t="s">
        <v>18</v>
      </c>
      <c r="Z43" s="34">
        <v>4</v>
      </c>
      <c r="AA43" s="34"/>
      <c r="AB43" s="34"/>
      <c r="AC43" s="34"/>
      <c r="AD43" s="34"/>
      <c r="AE43" s="34"/>
      <c r="AF43" s="34"/>
      <c r="AG43" s="34"/>
      <c r="AH43" s="41"/>
    </row>
    <row r="44" spans="1:34" x14ac:dyDescent="0.2">
      <c r="A44" s="56" t="s">
        <v>59</v>
      </c>
      <c r="B44" s="32">
        <f t="shared" si="4"/>
        <v>60</v>
      </c>
      <c r="C44" s="32">
        <f t="shared" si="7"/>
        <v>30</v>
      </c>
      <c r="D44" s="32">
        <f t="shared" si="7"/>
        <v>30</v>
      </c>
      <c r="E44" s="33">
        <f t="shared" si="6"/>
        <v>4</v>
      </c>
      <c r="F44" s="57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>
        <v>2</v>
      </c>
      <c r="X44" s="34">
        <v>2</v>
      </c>
      <c r="Y44" s="34" t="s">
        <v>18</v>
      </c>
      <c r="Z44" s="34">
        <v>4</v>
      </c>
      <c r="AA44" s="34"/>
      <c r="AB44" s="34"/>
      <c r="AC44" s="34"/>
      <c r="AD44" s="34"/>
      <c r="AE44" s="34"/>
      <c r="AF44" s="34"/>
      <c r="AG44" s="34"/>
      <c r="AH44" s="41"/>
    </row>
    <row r="45" spans="1:34" x14ac:dyDescent="0.2">
      <c r="A45" s="31" t="s">
        <v>60</v>
      </c>
      <c r="B45" s="32">
        <f t="shared" si="4"/>
        <v>30</v>
      </c>
      <c r="C45" s="32">
        <f t="shared" si="7"/>
        <v>0</v>
      </c>
      <c r="D45" s="32">
        <f t="shared" si="7"/>
        <v>30</v>
      </c>
      <c r="E45" s="33">
        <f t="shared" si="6"/>
        <v>3</v>
      </c>
      <c r="F45" s="40" t="s">
        <v>21</v>
      </c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>
        <v>0</v>
      </c>
      <c r="AB45" s="34">
        <v>2</v>
      </c>
      <c r="AC45" s="34" t="s">
        <v>13</v>
      </c>
      <c r="AD45" s="34">
        <v>3</v>
      </c>
      <c r="AE45" s="34"/>
      <c r="AF45" s="34"/>
      <c r="AG45" s="34"/>
      <c r="AH45" s="41"/>
    </row>
    <row r="46" spans="1:34" x14ac:dyDescent="0.2">
      <c r="A46" s="31" t="s">
        <v>61</v>
      </c>
      <c r="B46" s="32">
        <f t="shared" si="4"/>
        <v>45</v>
      </c>
      <c r="C46" s="32">
        <f t="shared" si="7"/>
        <v>30</v>
      </c>
      <c r="D46" s="32">
        <f t="shared" si="7"/>
        <v>15</v>
      </c>
      <c r="E46" s="33">
        <f t="shared" si="6"/>
        <v>4</v>
      </c>
      <c r="F46" s="58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>
        <v>2</v>
      </c>
      <c r="AB46" s="34">
        <v>1</v>
      </c>
      <c r="AC46" s="34" t="s">
        <v>18</v>
      </c>
      <c r="AD46" s="34">
        <v>4</v>
      </c>
      <c r="AE46" s="34"/>
      <c r="AF46" s="34"/>
      <c r="AG46" s="34"/>
      <c r="AH46" s="41"/>
    </row>
    <row r="47" spans="1:34" x14ac:dyDescent="0.2">
      <c r="A47" s="31" t="s">
        <v>62</v>
      </c>
      <c r="B47" s="32">
        <f t="shared" si="4"/>
        <v>45</v>
      </c>
      <c r="C47" s="32">
        <f t="shared" si="7"/>
        <v>15</v>
      </c>
      <c r="D47" s="32">
        <f t="shared" si="7"/>
        <v>30</v>
      </c>
      <c r="E47" s="33">
        <f t="shared" si="6"/>
        <v>4</v>
      </c>
      <c r="F47" s="58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>
        <v>1</v>
      </c>
      <c r="AB47" s="34">
        <v>2</v>
      </c>
      <c r="AC47" s="34" t="s">
        <v>13</v>
      </c>
      <c r="AD47" s="34">
        <v>4</v>
      </c>
      <c r="AE47" s="34"/>
      <c r="AF47" s="34"/>
      <c r="AG47" s="34"/>
      <c r="AH47" s="41"/>
    </row>
    <row r="48" spans="1:34" x14ac:dyDescent="0.2">
      <c r="A48" s="31" t="s">
        <v>63</v>
      </c>
      <c r="B48" s="32">
        <f t="shared" si="4"/>
        <v>570</v>
      </c>
      <c r="C48" s="32">
        <f t="shared" si="7"/>
        <v>0</v>
      </c>
      <c r="D48" s="32">
        <f t="shared" si="7"/>
        <v>570</v>
      </c>
      <c r="E48" s="33">
        <f t="shared" si="6"/>
        <v>20</v>
      </c>
      <c r="F48" s="58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>
        <v>0</v>
      </c>
      <c r="AF48" s="34">
        <v>38</v>
      </c>
      <c r="AG48" s="34" t="s">
        <v>13</v>
      </c>
      <c r="AH48" s="41">
        <v>20</v>
      </c>
    </row>
    <row r="49" spans="1:34" ht="15.75" x14ac:dyDescent="0.25">
      <c r="A49" s="42" t="s">
        <v>64</v>
      </c>
      <c r="B49" s="43"/>
      <c r="C49" s="43"/>
      <c r="D49" s="44"/>
      <c r="E49" s="45">
        <f>SUM(E50:E56)</f>
        <v>27</v>
      </c>
      <c r="F49" s="58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41"/>
    </row>
    <row r="50" spans="1:34" x14ac:dyDescent="0.2">
      <c r="A50" s="56" t="s">
        <v>65</v>
      </c>
      <c r="B50" s="32">
        <f t="shared" ref="B50:B56" si="8">SUM(C50:D50)</f>
        <v>60</v>
      </c>
      <c r="C50" s="32">
        <f>(G50+K50+O50+S50+W50+AA50+AE50)*15</f>
        <v>30</v>
      </c>
      <c r="D50" s="32">
        <f>(H50+L50+P50+T50+X50+AB50+AF50)*15</f>
        <v>30</v>
      </c>
      <c r="E50" s="33">
        <f>+J50+N50+R50+V50+Z50+AD50+AH51</f>
        <v>4</v>
      </c>
      <c r="F50" s="58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59">
        <v>2</v>
      </c>
      <c r="X50" s="59">
        <v>2</v>
      </c>
      <c r="Y50" s="59" t="s">
        <v>18</v>
      </c>
      <c r="Z50" s="59">
        <v>4</v>
      </c>
      <c r="AA50" s="34"/>
      <c r="AB50" s="34"/>
      <c r="AC50" s="34"/>
      <c r="AD50" s="34"/>
      <c r="AE50" s="34"/>
      <c r="AF50" s="34"/>
      <c r="AG50" s="34"/>
      <c r="AH50" s="41"/>
    </row>
    <row r="51" spans="1:34" x14ac:dyDescent="0.2">
      <c r="A51" s="31" t="s">
        <v>66</v>
      </c>
      <c r="B51" s="32">
        <f t="shared" si="8"/>
        <v>30</v>
      </c>
      <c r="C51" s="32">
        <f>(G51+K51+O51+S51+W51+AA51)*15</f>
        <v>30</v>
      </c>
      <c r="D51" s="32">
        <f>(H51+L51+P51+T51+X51+AB51)*15</f>
        <v>0</v>
      </c>
      <c r="E51" s="33">
        <f>+J51+N51+R51+V51+Z51+AD51+AH52</f>
        <v>3</v>
      </c>
      <c r="F51" s="40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>
        <v>2</v>
      </c>
      <c r="X51" s="34">
        <v>0</v>
      </c>
      <c r="Y51" s="34" t="s">
        <v>18</v>
      </c>
      <c r="Z51" s="34">
        <v>3</v>
      </c>
      <c r="AA51" s="34"/>
      <c r="AB51" s="34"/>
      <c r="AC51" s="34"/>
      <c r="AD51" s="34"/>
      <c r="AE51" s="34"/>
      <c r="AF51" s="34"/>
      <c r="AG51" s="34"/>
      <c r="AH51" s="41"/>
    </row>
    <row r="52" spans="1:34" x14ac:dyDescent="0.2">
      <c r="A52" s="56" t="s">
        <v>67</v>
      </c>
      <c r="B52" s="32">
        <f t="shared" si="8"/>
        <v>45</v>
      </c>
      <c r="C52" s="32">
        <f t="shared" ref="C52:D56" si="9">(G52+K52+O52+S52+W52+AA52+AE52)*15</f>
        <v>15</v>
      </c>
      <c r="D52" s="32">
        <f t="shared" si="9"/>
        <v>30</v>
      </c>
      <c r="E52" s="33">
        <f>+J52+N52+R52+V52+Z52+AD52+AH52</f>
        <v>4</v>
      </c>
      <c r="F52" s="58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59">
        <v>1</v>
      </c>
      <c r="X52" s="59">
        <v>2</v>
      </c>
      <c r="Y52" s="59" t="s">
        <v>18</v>
      </c>
      <c r="Z52" s="59">
        <v>4</v>
      </c>
      <c r="AA52" s="34"/>
      <c r="AB52" s="34"/>
      <c r="AC52" s="34"/>
      <c r="AD52" s="34"/>
      <c r="AE52" s="34"/>
      <c r="AF52" s="34"/>
      <c r="AG52" s="34"/>
      <c r="AH52" s="41"/>
    </row>
    <row r="53" spans="1:34" x14ac:dyDescent="0.2">
      <c r="A53" s="56" t="s">
        <v>68</v>
      </c>
      <c r="B53" s="32">
        <f t="shared" si="8"/>
        <v>45</v>
      </c>
      <c r="C53" s="32">
        <f t="shared" si="9"/>
        <v>15</v>
      </c>
      <c r="D53" s="32">
        <f t="shared" si="9"/>
        <v>30</v>
      </c>
      <c r="E53" s="33">
        <f>+J53+N53+R53+V53+Z53+AD53+AH53</f>
        <v>4</v>
      </c>
      <c r="F53" s="58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59">
        <v>1</v>
      </c>
      <c r="X53" s="59">
        <v>2</v>
      </c>
      <c r="Y53" s="59" t="s">
        <v>18</v>
      </c>
      <c r="Z53" s="59">
        <v>4</v>
      </c>
      <c r="AA53" s="34"/>
      <c r="AB53" s="34"/>
      <c r="AC53" s="34"/>
      <c r="AD53" s="34"/>
      <c r="AE53" s="34"/>
      <c r="AF53" s="34"/>
      <c r="AG53" s="34"/>
      <c r="AH53" s="41"/>
    </row>
    <row r="54" spans="1:34" x14ac:dyDescent="0.2">
      <c r="A54" s="56" t="s">
        <v>69</v>
      </c>
      <c r="B54" s="32">
        <f t="shared" si="8"/>
        <v>45</v>
      </c>
      <c r="C54" s="32">
        <f t="shared" si="9"/>
        <v>15</v>
      </c>
      <c r="D54" s="32">
        <f t="shared" si="9"/>
        <v>30</v>
      </c>
      <c r="E54" s="33">
        <f>+J54+N54+R54+V54+Z54+AD54+AH54</f>
        <v>4</v>
      </c>
      <c r="F54" s="58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59">
        <v>1</v>
      </c>
      <c r="AB54" s="59">
        <v>2</v>
      </c>
      <c r="AC54" s="59" t="s">
        <v>18</v>
      </c>
      <c r="AD54" s="59">
        <v>4</v>
      </c>
      <c r="AE54" s="34"/>
      <c r="AF54" s="34"/>
      <c r="AG54" s="34"/>
      <c r="AH54" s="41"/>
    </row>
    <row r="55" spans="1:34" x14ac:dyDescent="0.2">
      <c r="A55" s="56" t="s">
        <v>70</v>
      </c>
      <c r="B55" s="32">
        <f t="shared" si="8"/>
        <v>60</v>
      </c>
      <c r="C55" s="32">
        <f t="shared" si="9"/>
        <v>30</v>
      </c>
      <c r="D55" s="32">
        <f t="shared" si="9"/>
        <v>30</v>
      </c>
      <c r="E55" s="33">
        <f>+J55+N55+R55+V55+Z55+AD55+AH55</f>
        <v>4</v>
      </c>
      <c r="F55" s="58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59">
        <v>2</v>
      </c>
      <c r="AB55" s="59">
        <v>2</v>
      </c>
      <c r="AC55" s="59" t="s">
        <v>18</v>
      </c>
      <c r="AD55" s="59">
        <v>4</v>
      </c>
      <c r="AE55" s="34"/>
      <c r="AF55" s="34"/>
      <c r="AG55" s="34"/>
      <c r="AH55" s="41"/>
    </row>
    <row r="56" spans="1:34" x14ac:dyDescent="0.2">
      <c r="A56" s="60" t="s">
        <v>71</v>
      </c>
      <c r="B56" s="32">
        <f t="shared" si="8"/>
        <v>60</v>
      </c>
      <c r="C56" s="32">
        <f t="shared" si="9"/>
        <v>30</v>
      </c>
      <c r="D56" s="32">
        <f t="shared" si="9"/>
        <v>30</v>
      </c>
      <c r="E56" s="33">
        <f>+J56+N56+R56+V56+Z56+AD56+AH56</f>
        <v>4</v>
      </c>
      <c r="F56" s="58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61">
        <v>2</v>
      </c>
      <c r="AB56" s="61">
        <v>2</v>
      </c>
      <c r="AC56" s="61" t="s">
        <v>18</v>
      </c>
      <c r="AD56" s="61">
        <v>4</v>
      </c>
      <c r="AE56" s="34"/>
      <c r="AF56" s="34"/>
      <c r="AG56" s="34"/>
      <c r="AH56" s="41"/>
    </row>
    <row r="57" spans="1:34" ht="15.75" x14ac:dyDescent="0.25">
      <c r="A57" s="42" t="s">
        <v>72</v>
      </c>
      <c r="B57" s="43"/>
      <c r="C57" s="43"/>
      <c r="D57" s="44"/>
      <c r="E57" s="45">
        <f>SUM(E58:E66)</f>
        <v>27</v>
      </c>
      <c r="F57" s="58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41"/>
    </row>
    <row r="58" spans="1:34" x14ac:dyDescent="0.2">
      <c r="A58" s="31" t="s">
        <v>73</v>
      </c>
      <c r="B58" s="32">
        <f t="shared" ref="B58:B66" si="10">SUM(C58:D58)</f>
        <v>30</v>
      </c>
      <c r="C58" s="32">
        <f t="shared" ref="C58:D66" si="11">(G58+K58+O58+S58+W58+AA58+AE58)*15</f>
        <v>0</v>
      </c>
      <c r="D58" s="32">
        <f t="shared" si="11"/>
        <v>30</v>
      </c>
      <c r="E58" s="33">
        <f t="shared" ref="E58:E66" si="12">+J58+N58+R58+V58+Z58+AD58+AH58</f>
        <v>3</v>
      </c>
      <c r="F58" s="58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59">
        <v>0</v>
      </c>
      <c r="X58" s="59">
        <v>2</v>
      </c>
      <c r="Y58" s="59" t="s">
        <v>18</v>
      </c>
      <c r="Z58" s="59">
        <v>3</v>
      </c>
      <c r="AA58" s="34"/>
      <c r="AB58" s="34"/>
      <c r="AC58" s="34"/>
      <c r="AD58" s="34"/>
      <c r="AE58" s="34"/>
      <c r="AF58" s="34"/>
      <c r="AG58" s="34"/>
      <c r="AH58" s="41"/>
    </row>
    <row r="59" spans="1:34" x14ac:dyDescent="0.2">
      <c r="A59" s="31" t="s">
        <v>74</v>
      </c>
      <c r="B59" s="32">
        <f t="shared" si="10"/>
        <v>30</v>
      </c>
      <c r="C59" s="32">
        <f t="shared" si="11"/>
        <v>0</v>
      </c>
      <c r="D59" s="32">
        <f t="shared" si="11"/>
        <v>30</v>
      </c>
      <c r="E59" s="33">
        <f t="shared" si="12"/>
        <v>3</v>
      </c>
      <c r="F59" s="58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59">
        <v>0</v>
      </c>
      <c r="X59" s="59">
        <v>2</v>
      </c>
      <c r="Y59" s="59" t="s">
        <v>13</v>
      </c>
      <c r="Z59" s="59">
        <v>3</v>
      </c>
      <c r="AA59" s="34"/>
      <c r="AB59" s="34"/>
      <c r="AC59" s="34"/>
      <c r="AD59" s="34"/>
      <c r="AE59" s="34"/>
      <c r="AF59" s="34"/>
      <c r="AG59" s="34"/>
      <c r="AH59" s="41"/>
    </row>
    <row r="60" spans="1:34" x14ac:dyDescent="0.2">
      <c r="A60" s="31" t="s">
        <v>75</v>
      </c>
      <c r="B60" s="32">
        <f t="shared" si="10"/>
        <v>30</v>
      </c>
      <c r="C60" s="32">
        <f t="shared" si="11"/>
        <v>0</v>
      </c>
      <c r="D60" s="32">
        <f t="shared" si="11"/>
        <v>30</v>
      </c>
      <c r="E60" s="33">
        <f t="shared" si="12"/>
        <v>3</v>
      </c>
      <c r="F60" s="58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59">
        <v>0</v>
      </c>
      <c r="X60" s="59">
        <v>2</v>
      </c>
      <c r="Y60" s="59" t="s">
        <v>13</v>
      </c>
      <c r="Z60" s="59">
        <v>3</v>
      </c>
      <c r="AA60" s="34"/>
      <c r="AB60" s="34"/>
      <c r="AC60" s="34"/>
      <c r="AD60" s="34"/>
      <c r="AE60" s="34"/>
      <c r="AF60" s="34"/>
      <c r="AG60" s="34"/>
      <c r="AH60" s="41"/>
    </row>
    <row r="61" spans="1:34" x14ac:dyDescent="0.2">
      <c r="A61" s="31" t="s">
        <v>76</v>
      </c>
      <c r="B61" s="32">
        <f t="shared" si="10"/>
        <v>30</v>
      </c>
      <c r="C61" s="32">
        <f t="shared" si="11"/>
        <v>0</v>
      </c>
      <c r="D61" s="32">
        <f t="shared" si="11"/>
        <v>30</v>
      </c>
      <c r="E61" s="33">
        <f t="shared" si="12"/>
        <v>2</v>
      </c>
      <c r="F61" s="58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59">
        <v>0</v>
      </c>
      <c r="X61" s="59">
        <v>2</v>
      </c>
      <c r="Y61" s="59" t="s">
        <v>13</v>
      </c>
      <c r="Z61" s="59">
        <v>2</v>
      </c>
      <c r="AA61" s="34"/>
      <c r="AB61" s="34"/>
      <c r="AC61" s="34"/>
      <c r="AD61" s="34"/>
      <c r="AE61" s="34"/>
      <c r="AF61" s="34"/>
      <c r="AG61" s="34"/>
      <c r="AH61" s="41"/>
    </row>
    <row r="62" spans="1:34" x14ac:dyDescent="0.2">
      <c r="A62" s="31" t="s">
        <v>77</v>
      </c>
      <c r="B62" s="32">
        <f t="shared" si="10"/>
        <v>30</v>
      </c>
      <c r="C62" s="32">
        <f t="shared" si="11"/>
        <v>30</v>
      </c>
      <c r="D62" s="32">
        <f t="shared" si="11"/>
        <v>0</v>
      </c>
      <c r="E62" s="33">
        <f t="shared" si="12"/>
        <v>3</v>
      </c>
      <c r="F62" s="58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59">
        <v>2</v>
      </c>
      <c r="X62" s="59">
        <v>0</v>
      </c>
      <c r="Y62" s="59" t="s">
        <v>18</v>
      </c>
      <c r="Z62" s="59">
        <v>3</v>
      </c>
      <c r="AA62" s="34"/>
      <c r="AB62" s="34"/>
      <c r="AC62" s="34"/>
      <c r="AD62" s="34"/>
      <c r="AE62" s="34"/>
      <c r="AF62" s="34"/>
      <c r="AG62" s="34"/>
      <c r="AH62" s="41"/>
    </row>
    <row r="63" spans="1:34" x14ac:dyDescent="0.2">
      <c r="A63" s="31" t="s">
        <v>78</v>
      </c>
      <c r="B63" s="32">
        <f t="shared" si="10"/>
        <v>30</v>
      </c>
      <c r="C63" s="32">
        <f t="shared" si="11"/>
        <v>0</v>
      </c>
      <c r="D63" s="32">
        <f t="shared" si="11"/>
        <v>30</v>
      </c>
      <c r="E63" s="33">
        <f t="shared" si="12"/>
        <v>3</v>
      </c>
      <c r="F63" s="58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59">
        <v>0</v>
      </c>
      <c r="AB63" s="59">
        <v>2</v>
      </c>
      <c r="AC63" s="59" t="s">
        <v>13</v>
      </c>
      <c r="AD63" s="59">
        <v>3</v>
      </c>
      <c r="AE63" s="34"/>
      <c r="AF63" s="34"/>
      <c r="AG63" s="34"/>
      <c r="AH63" s="41"/>
    </row>
    <row r="64" spans="1:34" x14ac:dyDescent="0.2">
      <c r="A64" s="31" t="s">
        <v>79</v>
      </c>
      <c r="B64" s="32">
        <f t="shared" si="10"/>
        <v>30</v>
      </c>
      <c r="C64" s="32">
        <f t="shared" si="11"/>
        <v>0</v>
      </c>
      <c r="D64" s="32">
        <f t="shared" si="11"/>
        <v>30</v>
      </c>
      <c r="E64" s="33">
        <f t="shared" si="12"/>
        <v>3</v>
      </c>
      <c r="F64" s="58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59">
        <v>0</v>
      </c>
      <c r="AB64" s="59">
        <v>2</v>
      </c>
      <c r="AC64" s="59" t="s">
        <v>13</v>
      </c>
      <c r="AD64" s="59">
        <v>3</v>
      </c>
      <c r="AE64" s="34"/>
      <c r="AF64" s="34"/>
      <c r="AG64" s="34"/>
      <c r="AH64" s="41"/>
    </row>
    <row r="65" spans="1:34" x14ac:dyDescent="0.2">
      <c r="A65" s="31" t="s">
        <v>80</v>
      </c>
      <c r="B65" s="32">
        <f t="shared" si="10"/>
        <v>30</v>
      </c>
      <c r="C65" s="32">
        <f t="shared" si="11"/>
        <v>30</v>
      </c>
      <c r="D65" s="32">
        <f t="shared" si="11"/>
        <v>0</v>
      </c>
      <c r="E65" s="33">
        <f t="shared" si="12"/>
        <v>3</v>
      </c>
      <c r="F65" s="58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59">
        <v>2</v>
      </c>
      <c r="AB65" s="59">
        <v>0</v>
      </c>
      <c r="AC65" s="59" t="s">
        <v>18</v>
      </c>
      <c r="AD65" s="59">
        <v>3</v>
      </c>
      <c r="AE65" s="34"/>
      <c r="AF65" s="34"/>
      <c r="AG65" s="34"/>
      <c r="AH65" s="41"/>
    </row>
    <row r="66" spans="1:34" x14ac:dyDescent="0.2">
      <c r="A66" s="62" t="s">
        <v>81</v>
      </c>
      <c r="B66" s="32">
        <f t="shared" si="10"/>
        <v>45</v>
      </c>
      <c r="C66" s="32">
        <f t="shared" si="11"/>
        <v>15</v>
      </c>
      <c r="D66" s="32">
        <f t="shared" si="11"/>
        <v>30</v>
      </c>
      <c r="E66" s="33">
        <f t="shared" si="12"/>
        <v>4</v>
      </c>
      <c r="F66" s="58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61">
        <v>1</v>
      </c>
      <c r="AB66" s="61">
        <v>2</v>
      </c>
      <c r="AC66" s="61" t="s">
        <v>18</v>
      </c>
      <c r="AD66" s="61">
        <v>4</v>
      </c>
      <c r="AE66" s="34"/>
      <c r="AF66" s="34"/>
      <c r="AG66" s="34"/>
      <c r="AH66" s="41"/>
    </row>
    <row r="67" spans="1:34" s="63" customFormat="1" ht="15.75" x14ac:dyDescent="0.25">
      <c r="A67" s="42" t="s">
        <v>82</v>
      </c>
      <c r="B67" s="43"/>
      <c r="C67" s="43"/>
      <c r="D67" s="44"/>
      <c r="E67" s="33">
        <f>SUM(E68:E75)</f>
        <v>27</v>
      </c>
      <c r="F67" s="58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41"/>
    </row>
    <row r="68" spans="1:34" s="63" customFormat="1" x14ac:dyDescent="0.2">
      <c r="A68" s="64" t="s">
        <v>65</v>
      </c>
      <c r="B68" s="32">
        <f t="shared" ref="B68:B75" si="13">SUM(C68:D68)</f>
        <v>60</v>
      </c>
      <c r="C68" s="32">
        <f t="shared" ref="C68:D75" si="14">(G68+K68+O68+S68+W68+AA68+AE68)*15</f>
        <v>30</v>
      </c>
      <c r="D68" s="32">
        <f t="shared" si="14"/>
        <v>30</v>
      </c>
      <c r="E68" s="33">
        <f t="shared" ref="E68:E75" si="15">+J68+N68+R68+V68+Z68+AD68+AH68</f>
        <v>4</v>
      </c>
      <c r="F68" s="58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>
        <v>2</v>
      </c>
      <c r="X68" s="34">
        <v>2</v>
      </c>
      <c r="Y68" s="34" t="s">
        <v>13</v>
      </c>
      <c r="Z68" s="34">
        <v>4</v>
      </c>
      <c r="AA68" s="34"/>
      <c r="AB68" s="34"/>
      <c r="AC68" s="34"/>
      <c r="AD68" s="34"/>
      <c r="AE68" s="34"/>
      <c r="AF68" s="34"/>
      <c r="AG68" s="34"/>
      <c r="AH68" s="41"/>
    </row>
    <row r="69" spans="1:34" s="63" customFormat="1" x14ac:dyDescent="0.2">
      <c r="A69" s="64" t="s">
        <v>83</v>
      </c>
      <c r="B69" s="32">
        <f t="shared" si="13"/>
        <v>30</v>
      </c>
      <c r="C69" s="32">
        <f t="shared" si="14"/>
        <v>0</v>
      </c>
      <c r="D69" s="32">
        <f t="shared" si="14"/>
        <v>30</v>
      </c>
      <c r="E69" s="33">
        <f t="shared" si="15"/>
        <v>3</v>
      </c>
      <c r="F69" s="58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59"/>
      <c r="X69" s="59"/>
      <c r="Y69" s="65"/>
      <c r="Z69" s="59"/>
      <c r="AA69" s="34">
        <v>0</v>
      </c>
      <c r="AB69" s="34">
        <v>2</v>
      </c>
      <c r="AC69" s="65" t="s">
        <v>13</v>
      </c>
      <c r="AD69" s="34">
        <v>3</v>
      </c>
      <c r="AE69" s="34"/>
      <c r="AF69" s="34"/>
      <c r="AG69" s="34"/>
      <c r="AH69" s="41"/>
    </row>
    <row r="70" spans="1:34" s="63" customFormat="1" x14ac:dyDescent="0.2">
      <c r="A70" s="64" t="s">
        <v>84</v>
      </c>
      <c r="B70" s="32">
        <f t="shared" si="13"/>
        <v>30</v>
      </c>
      <c r="C70" s="32">
        <f t="shared" si="14"/>
        <v>0</v>
      </c>
      <c r="D70" s="32">
        <f t="shared" si="14"/>
        <v>30</v>
      </c>
      <c r="E70" s="33">
        <f t="shared" si="15"/>
        <v>3</v>
      </c>
      <c r="F70" s="58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59"/>
      <c r="X70" s="59"/>
      <c r="Y70" s="65"/>
      <c r="Z70" s="59"/>
      <c r="AA70" s="34">
        <v>0</v>
      </c>
      <c r="AB70" s="34">
        <v>2</v>
      </c>
      <c r="AC70" s="34" t="s">
        <v>13</v>
      </c>
      <c r="AD70" s="34">
        <v>3</v>
      </c>
      <c r="AE70" s="34"/>
      <c r="AF70" s="34"/>
      <c r="AG70" s="34"/>
      <c r="AH70" s="41"/>
    </row>
    <row r="71" spans="1:34" s="63" customFormat="1" x14ac:dyDescent="0.2">
      <c r="A71" s="64" t="s">
        <v>75</v>
      </c>
      <c r="B71" s="32">
        <f t="shared" si="13"/>
        <v>30</v>
      </c>
      <c r="C71" s="32">
        <f t="shared" si="14"/>
        <v>0</v>
      </c>
      <c r="D71" s="32">
        <f t="shared" si="14"/>
        <v>30</v>
      </c>
      <c r="E71" s="33">
        <f t="shared" si="15"/>
        <v>3</v>
      </c>
      <c r="F71" s="58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59">
        <v>0</v>
      </c>
      <c r="X71" s="59">
        <v>2</v>
      </c>
      <c r="Y71" s="65" t="s">
        <v>13</v>
      </c>
      <c r="Z71" s="59">
        <v>3</v>
      </c>
      <c r="AA71" s="34"/>
      <c r="AB71" s="34"/>
      <c r="AC71" s="34"/>
      <c r="AD71" s="34"/>
      <c r="AE71" s="34"/>
      <c r="AF71" s="34"/>
      <c r="AG71" s="34"/>
      <c r="AH71" s="41"/>
    </row>
    <row r="72" spans="1:34" s="63" customFormat="1" x14ac:dyDescent="0.2">
      <c r="A72" s="64" t="s">
        <v>71</v>
      </c>
      <c r="B72" s="32">
        <f t="shared" si="13"/>
        <v>60</v>
      </c>
      <c r="C72" s="32">
        <f t="shared" si="14"/>
        <v>30</v>
      </c>
      <c r="D72" s="32">
        <f t="shared" si="14"/>
        <v>30</v>
      </c>
      <c r="E72" s="33">
        <f t="shared" si="15"/>
        <v>5</v>
      </c>
      <c r="F72" s="58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59"/>
      <c r="X72" s="59"/>
      <c r="Y72" s="65"/>
      <c r="Z72" s="59"/>
      <c r="AA72" s="59">
        <v>2</v>
      </c>
      <c r="AB72" s="59">
        <v>2</v>
      </c>
      <c r="AC72" s="65" t="s">
        <v>18</v>
      </c>
      <c r="AD72" s="59">
        <v>5</v>
      </c>
      <c r="AE72" s="34"/>
      <c r="AF72" s="34"/>
      <c r="AG72" s="34"/>
      <c r="AH72" s="41"/>
    </row>
    <row r="73" spans="1:34" s="63" customFormat="1" x14ac:dyDescent="0.2">
      <c r="A73" s="64" t="s">
        <v>85</v>
      </c>
      <c r="B73" s="32">
        <f t="shared" si="13"/>
        <v>30</v>
      </c>
      <c r="C73" s="32">
        <f t="shared" si="14"/>
        <v>0</v>
      </c>
      <c r="D73" s="32">
        <f t="shared" si="14"/>
        <v>30</v>
      </c>
      <c r="E73" s="33">
        <f t="shared" si="15"/>
        <v>3</v>
      </c>
      <c r="F73" s="58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>
        <v>0</v>
      </c>
      <c r="X73" s="34">
        <v>2</v>
      </c>
      <c r="Y73" s="34" t="s">
        <v>13</v>
      </c>
      <c r="Z73" s="34">
        <v>3</v>
      </c>
      <c r="AA73" s="59"/>
      <c r="AB73" s="59"/>
      <c r="AC73" s="65"/>
      <c r="AD73" s="59"/>
      <c r="AE73" s="34"/>
      <c r="AF73" s="34"/>
      <c r="AG73" s="34"/>
      <c r="AH73" s="41"/>
    </row>
    <row r="74" spans="1:34" s="63" customFormat="1" x14ac:dyDescent="0.2">
      <c r="A74" s="64" t="s">
        <v>81</v>
      </c>
      <c r="B74" s="32">
        <f t="shared" si="13"/>
        <v>45</v>
      </c>
      <c r="C74" s="32">
        <f t="shared" si="14"/>
        <v>15</v>
      </c>
      <c r="D74" s="32">
        <f t="shared" si="14"/>
        <v>30</v>
      </c>
      <c r="E74" s="33">
        <f t="shared" si="15"/>
        <v>4</v>
      </c>
      <c r="F74" s="58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59">
        <v>1</v>
      </c>
      <c r="AB74" s="59">
        <v>2</v>
      </c>
      <c r="AC74" s="65" t="s">
        <v>18</v>
      </c>
      <c r="AD74" s="59">
        <v>4</v>
      </c>
      <c r="AE74" s="34"/>
      <c r="AF74" s="34"/>
      <c r="AG74" s="34"/>
      <c r="AH74" s="41"/>
    </row>
    <row r="75" spans="1:34" s="63" customFormat="1" x14ac:dyDescent="0.2">
      <c r="A75" s="64" t="s">
        <v>86</v>
      </c>
      <c r="B75" s="32">
        <f t="shared" si="13"/>
        <v>30</v>
      </c>
      <c r="C75" s="32">
        <f t="shared" si="14"/>
        <v>30</v>
      </c>
      <c r="D75" s="32">
        <f t="shared" si="14"/>
        <v>0</v>
      </c>
      <c r="E75" s="33">
        <f t="shared" si="15"/>
        <v>2</v>
      </c>
      <c r="F75" s="58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>
        <v>2</v>
      </c>
      <c r="X75" s="34">
        <v>0</v>
      </c>
      <c r="Y75" s="34" t="s">
        <v>18</v>
      </c>
      <c r="Z75" s="34">
        <v>2</v>
      </c>
      <c r="AA75" s="59"/>
      <c r="AB75" s="59"/>
      <c r="AC75" s="65"/>
      <c r="AD75" s="59"/>
      <c r="AE75" s="34"/>
      <c r="AF75" s="34"/>
      <c r="AG75" s="34"/>
      <c r="AH75" s="41"/>
    </row>
    <row r="76" spans="1:34" s="63" customFormat="1" ht="15.75" x14ac:dyDescent="0.25">
      <c r="A76" s="42" t="s">
        <v>87</v>
      </c>
      <c r="B76" s="43"/>
      <c r="C76" s="43"/>
      <c r="D76" s="44"/>
      <c r="E76" s="33">
        <f>SUM(E77:E85)</f>
        <v>27</v>
      </c>
      <c r="F76" s="58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41"/>
    </row>
    <row r="77" spans="1:34" s="63" customFormat="1" x14ac:dyDescent="0.2">
      <c r="A77" s="64" t="s">
        <v>88</v>
      </c>
      <c r="B77" s="32">
        <f t="shared" ref="B77:B85" si="16">SUM(C77:D77)</f>
        <v>60</v>
      </c>
      <c r="C77" s="32">
        <f t="shared" ref="C77:D85" si="17">(G77+K77+O77+S77+W77+AA77+AE77)*15</f>
        <v>30</v>
      </c>
      <c r="D77" s="32">
        <f t="shared" si="17"/>
        <v>30</v>
      </c>
      <c r="E77" s="33">
        <f t="shared" ref="E77:E85" si="18">+J77+N77+R77+V77+Z77+AD77+AH77</f>
        <v>4</v>
      </c>
      <c r="F77" s="58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>
        <v>2</v>
      </c>
      <c r="X77" s="34">
        <v>2</v>
      </c>
      <c r="Y77" s="34" t="s">
        <v>13</v>
      </c>
      <c r="Z77" s="34">
        <v>4</v>
      </c>
      <c r="AA77" s="34"/>
      <c r="AB77" s="34"/>
      <c r="AC77" s="34"/>
      <c r="AD77" s="34"/>
      <c r="AE77" s="34"/>
      <c r="AF77" s="34"/>
      <c r="AG77" s="34"/>
      <c r="AH77" s="41"/>
    </row>
    <row r="78" spans="1:34" s="63" customFormat="1" x14ac:dyDescent="0.2">
      <c r="A78" s="64" t="s">
        <v>89</v>
      </c>
      <c r="B78" s="32">
        <f t="shared" si="16"/>
        <v>45</v>
      </c>
      <c r="C78" s="32">
        <f t="shared" si="17"/>
        <v>30</v>
      </c>
      <c r="D78" s="32">
        <f t="shared" si="17"/>
        <v>15</v>
      </c>
      <c r="E78" s="33">
        <f t="shared" si="18"/>
        <v>3</v>
      </c>
      <c r="F78" s="58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59"/>
      <c r="X78" s="59"/>
      <c r="Y78" s="65"/>
      <c r="Z78" s="59"/>
      <c r="AA78" s="34">
        <v>2</v>
      </c>
      <c r="AB78" s="34">
        <v>1</v>
      </c>
      <c r="AC78" s="65" t="s">
        <v>13</v>
      </c>
      <c r="AD78" s="34">
        <v>3</v>
      </c>
      <c r="AE78" s="34"/>
      <c r="AF78" s="34"/>
      <c r="AG78" s="34"/>
      <c r="AH78" s="41"/>
    </row>
    <row r="79" spans="1:34" s="63" customFormat="1" x14ac:dyDescent="0.2">
      <c r="A79" s="64" t="s">
        <v>90</v>
      </c>
      <c r="B79" s="32">
        <f t="shared" si="16"/>
        <v>45</v>
      </c>
      <c r="C79" s="32">
        <f t="shared" si="17"/>
        <v>30</v>
      </c>
      <c r="D79" s="32">
        <f t="shared" si="17"/>
        <v>15</v>
      </c>
      <c r="E79" s="33">
        <f t="shared" si="18"/>
        <v>3</v>
      </c>
      <c r="F79" s="58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59"/>
      <c r="X79" s="59"/>
      <c r="Y79" s="65"/>
      <c r="Z79" s="59"/>
      <c r="AA79" s="34">
        <v>2</v>
      </c>
      <c r="AB79" s="34">
        <v>1</v>
      </c>
      <c r="AC79" s="34" t="s">
        <v>13</v>
      </c>
      <c r="AD79" s="34">
        <v>3</v>
      </c>
      <c r="AE79" s="34"/>
      <c r="AF79" s="34"/>
      <c r="AG79" s="34"/>
      <c r="AH79" s="41"/>
    </row>
    <row r="80" spans="1:34" s="63" customFormat="1" ht="22.5" x14ac:dyDescent="0.2">
      <c r="A80" s="64" t="s">
        <v>91</v>
      </c>
      <c r="B80" s="32">
        <f t="shared" si="16"/>
        <v>45</v>
      </c>
      <c r="C80" s="32">
        <f t="shared" si="17"/>
        <v>30</v>
      </c>
      <c r="D80" s="32">
        <f t="shared" si="17"/>
        <v>15</v>
      </c>
      <c r="E80" s="33">
        <f t="shared" si="18"/>
        <v>3</v>
      </c>
      <c r="F80" s="58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59">
        <v>2</v>
      </c>
      <c r="X80" s="59">
        <v>1</v>
      </c>
      <c r="Y80" s="65" t="s">
        <v>13</v>
      </c>
      <c r="Z80" s="59">
        <v>3</v>
      </c>
      <c r="AA80" s="34"/>
      <c r="AB80" s="34"/>
      <c r="AC80" s="34"/>
      <c r="AD80" s="34"/>
      <c r="AE80" s="34"/>
      <c r="AF80" s="34"/>
      <c r="AG80" s="34"/>
      <c r="AH80" s="41"/>
    </row>
    <row r="81" spans="1:34" s="63" customFormat="1" ht="22.5" x14ac:dyDescent="0.2">
      <c r="A81" s="64" t="s">
        <v>92</v>
      </c>
      <c r="B81" s="32">
        <f t="shared" si="16"/>
        <v>45</v>
      </c>
      <c r="C81" s="32">
        <f t="shared" si="17"/>
        <v>30</v>
      </c>
      <c r="D81" s="32">
        <f t="shared" si="17"/>
        <v>15</v>
      </c>
      <c r="E81" s="33">
        <f t="shared" si="18"/>
        <v>4</v>
      </c>
      <c r="F81" s="58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59"/>
      <c r="X81" s="59"/>
      <c r="Y81" s="65"/>
      <c r="Z81" s="59"/>
      <c r="AA81" s="59">
        <v>2</v>
      </c>
      <c r="AB81" s="59">
        <v>1</v>
      </c>
      <c r="AC81" s="65" t="s">
        <v>18</v>
      </c>
      <c r="AD81" s="59">
        <v>4</v>
      </c>
      <c r="AE81" s="34"/>
      <c r="AF81" s="34"/>
      <c r="AG81" s="34"/>
      <c r="AH81" s="41"/>
    </row>
    <row r="82" spans="1:34" s="63" customFormat="1" ht="22.5" x14ac:dyDescent="0.2">
      <c r="A82" s="64" t="s">
        <v>93</v>
      </c>
      <c r="B82" s="32">
        <f t="shared" si="16"/>
        <v>45</v>
      </c>
      <c r="C82" s="32">
        <f t="shared" si="17"/>
        <v>30</v>
      </c>
      <c r="D82" s="32">
        <f t="shared" si="17"/>
        <v>15</v>
      </c>
      <c r="E82" s="33">
        <f t="shared" si="18"/>
        <v>2</v>
      </c>
      <c r="F82" s="58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>
        <v>2</v>
      </c>
      <c r="X82" s="34">
        <v>1</v>
      </c>
      <c r="Y82" s="34" t="s">
        <v>13</v>
      </c>
      <c r="Z82" s="34">
        <v>2</v>
      </c>
      <c r="AA82" s="59"/>
      <c r="AB82" s="59"/>
      <c r="AC82" s="65"/>
      <c r="AD82" s="59"/>
      <c r="AE82" s="34"/>
      <c r="AF82" s="34"/>
      <c r="AG82" s="34"/>
      <c r="AH82" s="41"/>
    </row>
    <row r="83" spans="1:34" s="63" customFormat="1" x14ac:dyDescent="0.2">
      <c r="A83" s="64" t="s">
        <v>94</v>
      </c>
      <c r="B83" s="32">
        <f t="shared" si="16"/>
        <v>45</v>
      </c>
      <c r="C83" s="32">
        <f t="shared" si="17"/>
        <v>30</v>
      </c>
      <c r="D83" s="32">
        <f t="shared" si="17"/>
        <v>15</v>
      </c>
      <c r="E83" s="33">
        <f t="shared" si="18"/>
        <v>3</v>
      </c>
      <c r="F83" s="58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59">
        <v>2</v>
      </c>
      <c r="AB83" s="59">
        <v>1</v>
      </c>
      <c r="AC83" s="65" t="s">
        <v>18</v>
      </c>
      <c r="AD83" s="59">
        <v>3</v>
      </c>
      <c r="AE83" s="34"/>
      <c r="AF83" s="34"/>
      <c r="AG83" s="34"/>
      <c r="AH83" s="41"/>
    </row>
    <row r="84" spans="1:34" s="63" customFormat="1" x14ac:dyDescent="0.2">
      <c r="A84" s="64" t="s">
        <v>95</v>
      </c>
      <c r="B84" s="32">
        <f t="shared" si="16"/>
        <v>45</v>
      </c>
      <c r="C84" s="32">
        <f t="shared" si="17"/>
        <v>30</v>
      </c>
      <c r="D84" s="32">
        <f t="shared" si="17"/>
        <v>15</v>
      </c>
      <c r="E84" s="33">
        <f t="shared" si="18"/>
        <v>2</v>
      </c>
      <c r="F84" s="58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59">
        <v>2</v>
      </c>
      <c r="AB84" s="59">
        <v>1</v>
      </c>
      <c r="AC84" s="65" t="s">
        <v>18</v>
      </c>
      <c r="AD84" s="59">
        <v>2</v>
      </c>
      <c r="AE84" s="34"/>
      <c r="AF84" s="34"/>
      <c r="AG84" s="34"/>
      <c r="AH84" s="41"/>
    </row>
    <row r="85" spans="1:34" s="63" customFormat="1" ht="22.5" x14ac:dyDescent="0.2">
      <c r="A85" s="64" t="s">
        <v>96</v>
      </c>
      <c r="B85" s="32">
        <f t="shared" si="16"/>
        <v>45</v>
      </c>
      <c r="C85" s="32">
        <f t="shared" si="17"/>
        <v>30</v>
      </c>
      <c r="D85" s="32">
        <f t="shared" si="17"/>
        <v>15</v>
      </c>
      <c r="E85" s="33">
        <f t="shared" si="18"/>
        <v>3</v>
      </c>
      <c r="F85" s="58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>
        <v>2</v>
      </c>
      <c r="X85" s="34">
        <v>1</v>
      </c>
      <c r="Y85" s="34" t="s">
        <v>18</v>
      </c>
      <c r="Z85" s="34">
        <v>3</v>
      </c>
      <c r="AA85" s="59"/>
      <c r="AB85" s="59"/>
      <c r="AC85" s="65"/>
      <c r="AD85" s="59"/>
      <c r="AE85" s="34"/>
      <c r="AF85" s="34"/>
      <c r="AG85" s="34"/>
      <c r="AH85" s="41"/>
    </row>
    <row r="86" spans="1:34" s="63" customFormat="1" ht="15.75" x14ac:dyDescent="0.25">
      <c r="A86" s="42" t="s">
        <v>97</v>
      </c>
      <c r="B86" s="43"/>
      <c r="C86" s="43"/>
      <c r="D86" s="44"/>
      <c r="E86" s="33">
        <f>SUM(E87:E94)</f>
        <v>27</v>
      </c>
      <c r="F86" s="58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41"/>
    </row>
    <row r="87" spans="1:34" s="63" customFormat="1" x14ac:dyDescent="0.2">
      <c r="A87" s="64" t="s">
        <v>88</v>
      </c>
      <c r="B87" s="32">
        <f t="shared" ref="B87:B94" si="19">SUM(C87:D87)</f>
        <v>60</v>
      </c>
      <c r="C87" s="32">
        <f t="shared" ref="C87:D94" si="20">(G87+K87+O87+S87+W87+AA87+AE87)*15</f>
        <v>30</v>
      </c>
      <c r="D87" s="32">
        <f t="shared" si="20"/>
        <v>30</v>
      </c>
      <c r="E87" s="33">
        <f t="shared" ref="E87:E94" si="21">+J87+N87+R87+V87+Z87+AD87+AH87</f>
        <v>4</v>
      </c>
      <c r="F87" s="58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>
        <v>2</v>
      </c>
      <c r="X87" s="34">
        <v>2</v>
      </c>
      <c r="Y87" s="34" t="s">
        <v>13</v>
      </c>
      <c r="Z87" s="34">
        <v>4</v>
      </c>
      <c r="AA87" s="34"/>
      <c r="AB87" s="34"/>
      <c r="AC87" s="34"/>
      <c r="AD87" s="34"/>
      <c r="AE87" s="34"/>
      <c r="AF87" s="34"/>
      <c r="AG87" s="34"/>
      <c r="AH87" s="41"/>
    </row>
    <row r="88" spans="1:34" s="63" customFormat="1" x14ac:dyDescent="0.2">
      <c r="A88" s="64" t="s">
        <v>89</v>
      </c>
      <c r="B88" s="32">
        <f t="shared" si="19"/>
        <v>45</v>
      </c>
      <c r="C88" s="32">
        <f t="shared" si="20"/>
        <v>30</v>
      </c>
      <c r="D88" s="32">
        <f t="shared" si="20"/>
        <v>15</v>
      </c>
      <c r="E88" s="33">
        <f t="shared" si="21"/>
        <v>3</v>
      </c>
      <c r="F88" s="58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59"/>
      <c r="X88" s="59"/>
      <c r="Y88" s="65"/>
      <c r="Z88" s="59"/>
      <c r="AA88" s="34">
        <v>2</v>
      </c>
      <c r="AB88" s="34">
        <v>1</v>
      </c>
      <c r="AC88" s="65" t="s">
        <v>13</v>
      </c>
      <c r="AD88" s="34">
        <v>3</v>
      </c>
      <c r="AE88" s="34"/>
      <c r="AF88" s="34"/>
      <c r="AG88" s="34"/>
      <c r="AH88" s="41"/>
    </row>
    <row r="89" spans="1:34" s="63" customFormat="1" x14ac:dyDescent="0.2">
      <c r="A89" s="64" t="s">
        <v>90</v>
      </c>
      <c r="B89" s="32">
        <f t="shared" si="19"/>
        <v>45</v>
      </c>
      <c r="C89" s="32">
        <f t="shared" si="20"/>
        <v>30</v>
      </c>
      <c r="D89" s="32">
        <f t="shared" si="20"/>
        <v>15</v>
      </c>
      <c r="E89" s="33">
        <f t="shared" si="21"/>
        <v>3</v>
      </c>
      <c r="F89" s="58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59"/>
      <c r="X89" s="59"/>
      <c r="Y89" s="65"/>
      <c r="Z89" s="59"/>
      <c r="AA89" s="34">
        <v>2</v>
      </c>
      <c r="AB89" s="34">
        <v>1</v>
      </c>
      <c r="AC89" s="34" t="s">
        <v>13</v>
      </c>
      <c r="AD89" s="34">
        <v>3</v>
      </c>
      <c r="AE89" s="34"/>
      <c r="AF89" s="34"/>
      <c r="AG89" s="34"/>
      <c r="AH89" s="41"/>
    </row>
    <row r="90" spans="1:34" s="63" customFormat="1" ht="22.5" x14ac:dyDescent="0.2">
      <c r="A90" s="64" t="s">
        <v>91</v>
      </c>
      <c r="B90" s="32">
        <f t="shared" si="19"/>
        <v>45</v>
      </c>
      <c r="C90" s="32">
        <f t="shared" si="20"/>
        <v>30</v>
      </c>
      <c r="D90" s="32">
        <f t="shared" si="20"/>
        <v>15</v>
      </c>
      <c r="E90" s="33">
        <f t="shared" si="21"/>
        <v>3</v>
      </c>
      <c r="F90" s="58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59">
        <v>2</v>
      </c>
      <c r="X90" s="59">
        <v>1</v>
      </c>
      <c r="Y90" s="65" t="s">
        <v>13</v>
      </c>
      <c r="Z90" s="59">
        <v>3</v>
      </c>
      <c r="AA90" s="34"/>
      <c r="AB90" s="34"/>
      <c r="AC90" s="34"/>
      <c r="AD90" s="34"/>
      <c r="AE90" s="34"/>
      <c r="AF90" s="34"/>
      <c r="AG90" s="34"/>
      <c r="AH90" s="41"/>
    </row>
    <row r="91" spans="1:34" s="63" customFormat="1" ht="22.5" x14ac:dyDescent="0.2">
      <c r="A91" s="64" t="s">
        <v>98</v>
      </c>
      <c r="B91" s="32">
        <f t="shared" si="19"/>
        <v>60</v>
      </c>
      <c r="C91" s="32">
        <f t="shared" si="20"/>
        <v>30</v>
      </c>
      <c r="D91" s="32">
        <f t="shared" si="20"/>
        <v>30</v>
      </c>
      <c r="E91" s="33">
        <f t="shared" si="21"/>
        <v>5</v>
      </c>
      <c r="F91" s="58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59"/>
      <c r="X91" s="59"/>
      <c r="Y91" s="65"/>
      <c r="Z91" s="59"/>
      <c r="AA91" s="59">
        <v>2</v>
      </c>
      <c r="AB91" s="59">
        <v>2</v>
      </c>
      <c r="AC91" s="65" t="s">
        <v>18</v>
      </c>
      <c r="AD91" s="59">
        <v>5</v>
      </c>
      <c r="AE91" s="34"/>
      <c r="AF91" s="34"/>
      <c r="AG91" s="34"/>
      <c r="AH91" s="41"/>
    </row>
    <row r="92" spans="1:34" s="63" customFormat="1" ht="11.25" customHeight="1" x14ac:dyDescent="0.2">
      <c r="A92" s="64" t="s">
        <v>99</v>
      </c>
      <c r="B92" s="32">
        <f t="shared" si="19"/>
        <v>45</v>
      </c>
      <c r="C92" s="32">
        <f t="shared" si="20"/>
        <v>30</v>
      </c>
      <c r="D92" s="32">
        <f t="shared" si="20"/>
        <v>15</v>
      </c>
      <c r="E92" s="33">
        <f t="shared" si="21"/>
        <v>3</v>
      </c>
      <c r="F92" s="58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>
        <v>2</v>
      </c>
      <c r="X92" s="34">
        <v>1</v>
      </c>
      <c r="Y92" s="34" t="s">
        <v>13</v>
      </c>
      <c r="Z92" s="34">
        <v>3</v>
      </c>
      <c r="AA92" s="59"/>
      <c r="AB92" s="59"/>
      <c r="AC92" s="65"/>
      <c r="AD92" s="59"/>
      <c r="AE92" s="34"/>
      <c r="AF92" s="34"/>
      <c r="AG92" s="34"/>
      <c r="AH92" s="41"/>
    </row>
    <row r="93" spans="1:34" s="63" customFormat="1" ht="11.25" customHeight="1" x14ac:dyDescent="0.2">
      <c r="A93" s="64" t="s">
        <v>100</v>
      </c>
      <c r="B93" s="32">
        <f t="shared" si="19"/>
        <v>45</v>
      </c>
      <c r="C93" s="32">
        <f t="shared" si="20"/>
        <v>30</v>
      </c>
      <c r="D93" s="32">
        <f t="shared" si="20"/>
        <v>15</v>
      </c>
      <c r="E93" s="33">
        <f t="shared" si="21"/>
        <v>3</v>
      </c>
      <c r="F93" s="58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59">
        <v>2</v>
      </c>
      <c r="AB93" s="59">
        <v>1</v>
      </c>
      <c r="AC93" s="65" t="s">
        <v>18</v>
      </c>
      <c r="AD93" s="59">
        <v>3</v>
      </c>
      <c r="AE93" s="34"/>
      <c r="AF93" s="34"/>
      <c r="AG93" s="34"/>
      <c r="AH93" s="41"/>
    </row>
    <row r="94" spans="1:34" s="63" customFormat="1" x14ac:dyDescent="0.2">
      <c r="A94" s="64" t="s">
        <v>101</v>
      </c>
      <c r="B94" s="32">
        <f t="shared" si="19"/>
        <v>45</v>
      </c>
      <c r="C94" s="32">
        <f t="shared" si="20"/>
        <v>30</v>
      </c>
      <c r="D94" s="32">
        <f t="shared" si="20"/>
        <v>15</v>
      </c>
      <c r="E94" s="33">
        <f t="shared" si="21"/>
        <v>3</v>
      </c>
      <c r="F94" s="58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>
        <v>2</v>
      </c>
      <c r="X94" s="34">
        <v>1</v>
      </c>
      <c r="Y94" s="34" t="s">
        <v>18</v>
      </c>
      <c r="Z94" s="34">
        <v>3</v>
      </c>
      <c r="AA94" s="59"/>
      <c r="AB94" s="59"/>
      <c r="AC94" s="65"/>
      <c r="AD94" s="59"/>
      <c r="AE94" s="34"/>
      <c r="AF94" s="34"/>
      <c r="AG94" s="34"/>
      <c r="AH94" s="41"/>
    </row>
    <row r="95" spans="1:34" ht="13.5" customHeight="1" x14ac:dyDescent="0.2">
      <c r="A95" s="66" t="s">
        <v>102</v>
      </c>
      <c r="B95" s="33">
        <f>SUM(B8:B56)</f>
        <v>2730</v>
      </c>
      <c r="C95" s="33">
        <f>SUM(C8:C56)</f>
        <v>1080</v>
      </c>
      <c r="D95" s="33">
        <f>SUM(D8:D56)</f>
        <v>1650</v>
      </c>
      <c r="E95" s="33">
        <f>+E7+E27+E32+E49</f>
        <v>189</v>
      </c>
      <c r="F95" s="34"/>
      <c r="G95" s="67">
        <f t="shared" ref="G95:AH95" si="22">SUM(G8:G56)</f>
        <v>13</v>
      </c>
      <c r="H95" s="67">
        <f t="shared" si="22"/>
        <v>11</v>
      </c>
      <c r="I95" s="67">
        <f t="shared" si="22"/>
        <v>0</v>
      </c>
      <c r="J95" s="68">
        <f t="shared" si="22"/>
        <v>29</v>
      </c>
      <c r="K95" s="67">
        <f t="shared" si="22"/>
        <v>12</v>
      </c>
      <c r="L95" s="67">
        <f t="shared" si="22"/>
        <v>12</v>
      </c>
      <c r="M95" s="67">
        <f t="shared" si="22"/>
        <v>0</v>
      </c>
      <c r="N95" s="68">
        <f t="shared" si="22"/>
        <v>28</v>
      </c>
      <c r="O95" s="67">
        <f t="shared" si="22"/>
        <v>12</v>
      </c>
      <c r="P95" s="67">
        <f t="shared" si="22"/>
        <v>16</v>
      </c>
      <c r="Q95" s="67">
        <f t="shared" si="22"/>
        <v>0</v>
      </c>
      <c r="R95" s="68">
        <f t="shared" si="22"/>
        <v>32</v>
      </c>
      <c r="S95" s="67">
        <f t="shared" si="22"/>
        <v>13</v>
      </c>
      <c r="T95" s="67">
        <f t="shared" si="22"/>
        <v>12</v>
      </c>
      <c r="U95" s="67">
        <f t="shared" si="22"/>
        <v>0</v>
      </c>
      <c r="V95" s="68">
        <f t="shared" si="22"/>
        <v>28</v>
      </c>
      <c r="W95" s="67">
        <f t="shared" si="22"/>
        <v>14</v>
      </c>
      <c r="X95" s="67">
        <f t="shared" si="22"/>
        <v>9</v>
      </c>
      <c r="Y95" s="67">
        <f t="shared" si="22"/>
        <v>0</v>
      </c>
      <c r="Z95" s="68">
        <f t="shared" si="22"/>
        <v>29</v>
      </c>
      <c r="AA95" s="67">
        <f t="shared" si="22"/>
        <v>8</v>
      </c>
      <c r="AB95" s="67">
        <f t="shared" si="22"/>
        <v>11</v>
      </c>
      <c r="AC95" s="67">
        <f t="shared" si="22"/>
        <v>0</v>
      </c>
      <c r="AD95" s="68">
        <f t="shared" si="22"/>
        <v>23</v>
      </c>
      <c r="AE95" s="67">
        <f t="shared" si="22"/>
        <v>0</v>
      </c>
      <c r="AF95" s="67">
        <f t="shared" si="22"/>
        <v>38</v>
      </c>
      <c r="AG95" s="67">
        <f t="shared" si="22"/>
        <v>0</v>
      </c>
      <c r="AH95" s="69">
        <f t="shared" si="22"/>
        <v>20</v>
      </c>
    </row>
    <row r="96" spans="1:34" x14ac:dyDescent="0.2">
      <c r="A96" s="70"/>
      <c r="B96" s="70"/>
      <c r="C96" s="70"/>
      <c r="D96" s="70"/>
      <c r="E96" s="71"/>
      <c r="F96" s="34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  <c r="AC96" s="72"/>
      <c r="AD96" s="72"/>
      <c r="AE96" s="72"/>
      <c r="AF96" s="72"/>
      <c r="AG96" s="72"/>
      <c r="AH96" s="73"/>
    </row>
    <row r="97" spans="1:34" x14ac:dyDescent="0.2">
      <c r="A97" s="74" t="s">
        <v>103</v>
      </c>
      <c r="B97" s="75"/>
      <c r="C97" s="76"/>
      <c r="D97" s="32"/>
      <c r="E97" s="33"/>
      <c r="F97" s="32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9"/>
      <c r="AF97" s="79"/>
      <c r="AG97" s="79"/>
      <c r="AH97" s="80"/>
    </row>
    <row r="98" spans="1:34" x14ac:dyDescent="0.2">
      <c r="A98" s="74" t="s">
        <v>104</v>
      </c>
      <c r="B98" s="75">
        <f t="shared" ref="B98:B104" si="23">C98+D98</f>
        <v>30</v>
      </c>
      <c r="C98" s="76">
        <f t="shared" ref="C98:D103" si="24">(G98+K98+O98+S98+W98+AA98)*15</f>
        <v>0</v>
      </c>
      <c r="D98" s="32">
        <f t="shared" si="24"/>
        <v>30</v>
      </c>
      <c r="E98" s="33">
        <f t="shared" ref="E98:E104" si="25">+J98+N98+R98+V98+Z98+AD98+AH98</f>
        <v>3</v>
      </c>
      <c r="F98" s="32"/>
      <c r="G98" s="81"/>
      <c r="H98" s="81"/>
      <c r="I98" s="81"/>
      <c r="J98" s="81"/>
      <c r="K98" s="32">
        <v>0</v>
      </c>
      <c r="L98" s="32">
        <v>2</v>
      </c>
      <c r="M98" s="32" t="s">
        <v>105</v>
      </c>
      <c r="N98" s="32">
        <v>3</v>
      </c>
      <c r="O98" s="81"/>
      <c r="P98" s="81"/>
      <c r="Q98" s="81"/>
      <c r="R98" s="81"/>
      <c r="S98" s="81"/>
      <c r="T98" s="81"/>
      <c r="U98" s="79"/>
      <c r="V98" s="79"/>
      <c r="W98" s="79"/>
      <c r="X98" s="79"/>
      <c r="Y98" s="79"/>
      <c r="Z98" s="79"/>
      <c r="AA98" s="79"/>
      <c r="AB98" s="79"/>
      <c r="AC98" s="79"/>
      <c r="AD98" s="79"/>
      <c r="AE98" s="79"/>
      <c r="AF98" s="79"/>
      <c r="AG98" s="79"/>
      <c r="AH98" s="80"/>
    </row>
    <row r="99" spans="1:34" x14ac:dyDescent="0.2">
      <c r="A99" s="74" t="s">
        <v>106</v>
      </c>
      <c r="B99" s="75">
        <f t="shared" si="23"/>
        <v>30</v>
      </c>
      <c r="C99" s="76">
        <f t="shared" si="24"/>
        <v>0</v>
      </c>
      <c r="D99" s="32">
        <f t="shared" si="24"/>
        <v>30</v>
      </c>
      <c r="E99" s="33">
        <f t="shared" si="25"/>
        <v>3</v>
      </c>
      <c r="F99" s="32"/>
      <c r="G99" s="81"/>
      <c r="H99" s="81"/>
      <c r="I99" s="81"/>
      <c r="J99" s="81"/>
      <c r="K99" s="32"/>
      <c r="L99" s="32"/>
      <c r="M99" s="32"/>
      <c r="N99" s="32"/>
      <c r="O99" s="81"/>
      <c r="P99" s="81"/>
      <c r="Q99" s="81"/>
      <c r="R99" s="81"/>
      <c r="S99" s="32">
        <v>0</v>
      </c>
      <c r="T99" s="32">
        <v>2</v>
      </c>
      <c r="U99" s="34" t="s">
        <v>105</v>
      </c>
      <c r="V99" s="34">
        <v>3</v>
      </c>
      <c r="W99" s="79"/>
      <c r="X99" s="79"/>
      <c r="Y99" s="79"/>
      <c r="Z99" s="79"/>
      <c r="AA99" s="79"/>
      <c r="AB99" s="79"/>
      <c r="AC99" s="79"/>
      <c r="AD99" s="79"/>
      <c r="AE99" s="79"/>
      <c r="AF99" s="79"/>
      <c r="AG99" s="79"/>
      <c r="AH99" s="80"/>
    </row>
    <row r="100" spans="1:34" x14ac:dyDescent="0.2">
      <c r="A100" s="74" t="s">
        <v>107</v>
      </c>
      <c r="B100" s="75">
        <f t="shared" si="23"/>
        <v>45</v>
      </c>
      <c r="C100" s="76">
        <f t="shared" si="24"/>
        <v>0</v>
      </c>
      <c r="D100" s="32">
        <f t="shared" si="24"/>
        <v>45</v>
      </c>
      <c r="E100" s="33">
        <f t="shared" si="25"/>
        <v>4</v>
      </c>
      <c r="F100" s="32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79"/>
      <c r="V100" s="79"/>
      <c r="W100" s="79"/>
      <c r="X100" s="79"/>
      <c r="Y100" s="79"/>
      <c r="Z100" s="79"/>
      <c r="AA100" s="79">
        <v>0</v>
      </c>
      <c r="AB100" s="79">
        <v>3</v>
      </c>
      <c r="AC100" s="34" t="s">
        <v>105</v>
      </c>
      <c r="AD100" s="79">
        <v>4</v>
      </c>
      <c r="AE100" s="79"/>
      <c r="AF100" s="79"/>
      <c r="AG100" s="79"/>
      <c r="AH100" s="80"/>
    </row>
    <row r="101" spans="1:34" x14ac:dyDescent="0.2">
      <c r="A101" s="82" t="s">
        <v>108</v>
      </c>
      <c r="B101" s="83">
        <f t="shared" si="23"/>
        <v>30</v>
      </c>
      <c r="C101" s="84">
        <f t="shared" si="24"/>
        <v>0</v>
      </c>
      <c r="D101" s="85">
        <f>(H101+L101+P101+T101+X101+AB101+AF101)*15</f>
        <v>30</v>
      </c>
      <c r="E101" s="86">
        <v>1</v>
      </c>
      <c r="F101" s="85"/>
      <c r="G101" s="87">
        <v>0</v>
      </c>
      <c r="H101" s="87">
        <v>2</v>
      </c>
      <c r="I101" s="87" t="s">
        <v>105</v>
      </c>
      <c r="J101" s="87">
        <v>1</v>
      </c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79"/>
      <c r="V101" s="79"/>
      <c r="W101" s="79"/>
      <c r="X101" s="79"/>
      <c r="Y101" s="79"/>
      <c r="Z101" s="79"/>
      <c r="AA101" s="79"/>
      <c r="AB101" s="79"/>
      <c r="AC101" s="34"/>
      <c r="AD101" s="79"/>
      <c r="AE101" s="79"/>
      <c r="AF101" s="79"/>
      <c r="AG101" s="79"/>
      <c r="AH101" s="80"/>
    </row>
    <row r="102" spans="1:34" x14ac:dyDescent="0.2">
      <c r="A102" s="74" t="s">
        <v>109</v>
      </c>
      <c r="B102" s="75">
        <f t="shared" si="23"/>
        <v>30</v>
      </c>
      <c r="C102" s="76">
        <f t="shared" si="24"/>
        <v>0</v>
      </c>
      <c r="D102" s="32">
        <f t="shared" si="24"/>
        <v>30</v>
      </c>
      <c r="E102" s="33">
        <f t="shared" si="25"/>
        <v>1</v>
      </c>
      <c r="F102" s="32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79"/>
      <c r="V102" s="79"/>
      <c r="W102" s="34">
        <v>0</v>
      </c>
      <c r="X102" s="34">
        <v>2</v>
      </c>
      <c r="Y102" s="34" t="s">
        <v>13</v>
      </c>
      <c r="Z102" s="34">
        <v>1</v>
      </c>
      <c r="AA102" s="34"/>
      <c r="AB102" s="34"/>
      <c r="AC102" s="34"/>
      <c r="AD102" s="34"/>
      <c r="AE102" s="34"/>
      <c r="AF102" s="34"/>
      <c r="AG102" s="34"/>
      <c r="AH102" s="41"/>
    </row>
    <row r="103" spans="1:34" x14ac:dyDescent="0.2">
      <c r="A103" s="74" t="s">
        <v>110</v>
      </c>
      <c r="B103" s="75">
        <f t="shared" si="23"/>
        <v>30</v>
      </c>
      <c r="C103" s="76">
        <f t="shared" si="24"/>
        <v>0</v>
      </c>
      <c r="D103" s="32">
        <f t="shared" si="24"/>
        <v>30</v>
      </c>
      <c r="E103" s="33">
        <f t="shared" si="25"/>
        <v>2</v>
      </c>
      <c r="F103" s="32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79"/>
      <c r="V103" s="79"/>
      <c r="W103" s="34"/>
      <c r="X103" s="34"/>
      <c r="Y103" s="34"/>
      <c r="Z103" s="34"/>
      <c r="AA103" s="34">
        <v>0</v>
      </c>
      <c r="AB103" s="34">
        <v>2</v>
      </c>
      <c r="AC103" s="34" t="s">
        <v>13</v>
      </c>
      <c r="AD103" s="34">
        <v>2</v>
      </c>
      <c r="AE103" s="34"/>
      <c r="AF103" s="34"/>
      <c r="AG103" s="34"/>
      <c r="AH103" s="41"/>
    </row>
    <row r="104" spans="1:34" x14ac:dyDescent="0.2">
      <c r="A104" s="74" t="s">
        <v>111</v>
      </c>
      <c r="B104" s="75">
        <f t="shared" si="23"/>
        <v>30</v>
      </c>
      <c r="C104" s="76">
        <f>(G104+K104+O104+S104+W104+AA104+AE104)*15</f>
        <v>0</v>
      </c>
      <c r="D104" s="32">
        <f>(H104+L104+P104+T104+X104+AB104+AF104)*15</f>
        <v>30</v>
      </c>
      <c r="E104" s="33">
        <f t="shared" si="25"/>
        <v>7</v>
      </c>
      <c r="F104" s="34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34"/>
      <c r="X104" s="34"/>
      <c r="Y104" s="34"/>
      <c r="Z104" s="34"/>
      <c r="AA104" s="34"/>
      <c r="AB104" s="34"/>
      <c r="AC104" s="34"/>
      <c r="AD104" s="34"/>
      <c r="AE104" s="34">
        <v>0</v>
      </c>
      <c r="AF104" s="34">
        <v>2</v>
      </c>
      <c r="AG104" s="34" t="s">
        <v>13</v>
      </c>
      <c r="AH104" s="41">
        <v>7</v>
      </c>
    </row>
    <row r="105" spans="1:34" ht="13.5" x14ac:dyDescent="0.2">
      <c r="A105" s="66" t="s">
        <v>102</v>
      </c>
      <c r="B105" s="33">
        <f>SUM(B97:B104)</f>
        <v>225</v>
      </c>
      <c r="C105" s="33">
        <f>SUM(C97:C104)</f>
        <v>0</v>
      </c>
      <c r="D105" s="33">
        <f>SUM(D97:D104)</f>
        <v>225</v>
      </c>
      <c r="E105" s="33">
        <f>SUM(E97:E104)</f>
        <v>21</v>
      </c>
      <c r="F105" s="78"/>
      <c r="G105" s="79">
        <f t="shared" ref="G105:AH105" si="26">SUM(G97:G104)+G95</f>
        <v>13</v>
      </c>
      <c r="H105" s="79">
        <f t="shared" si="26"/>
        <v>13</v>
      </c>
      <c r="I105" s="79">
        <f t="shared" si="26"/>
        <v>0</v>
      </c>
      <c r="J105" s="88">
        <f t="shared" si="26"/>
        <v>30</v>
      </c>
      <c r="K105" s="79">
        <f t="shared" si="26"/>
        <v>12</v>
      </c>
      <c r="L105" s="79">
        <f t="shared" si="26"/>
        <v>14</v>
      </c>
      <c r="M105" s="79">
        <f t="shared" si="26"/>
        <v>0</v>
      </c>
      <c r="N105" s="88">
        <f t="shared" si="26"/>
        <v>31</v>
      </c>
      <c r="O105" s="79">
        <f t="shared" si="26"/>
        <v>12</v>
      </c>
      <c r="P105" s="79">
        <f t="shared" si="26"/>
        <v>16</v>
      </c>
      <c r="Q105" s="79">
        <f t="shared" si="26"/>
        <v>0</v>
      </c>
      <c r="R105" s="88">
        <f t="shared" si="26"/>
        <v>32</v>
      </c>
      <c r="S105" s="79">
        <f t="shared" si="26"/>
        <v>13</v>
      </c>
      <c r="T105" s="79">
        <f t="shared" si="26"/>
        <v>14</v>
      </c>
      <c r="U105" s="79">
        <f t="shared" si="26"/>
        <v>0</v>
      </c>
      <c r="V105" s="88">
        <f t="shared" si="26"/>
        <v>31</v>
      </c>
      <c r="W105" s="79">
        <f t="shared" si="26"/>
        <v>14</v>
      </c>
      <c r="X105" s="79">
        <f t="shared" si="26"/>
        <v>11</v>
      </c>
      <c r="Y105" s="79">
        <f t="shared" si="26"/>
        <v>0</v>
      </c>
      <c r="Z105" s="88">
        <f t="shared" si="26"/>
        <v>30</v>
      </c>
      <c r="AA105" s="79">
        <f t="shared" si="26"/>
        <v>8</v>
      </c>
      <c r="AB105" s="79">
        <f t="shared" si="26"/>
        <v>16</v>
      </c>
      <c r="AC105" s="79">
        <f t="shared" si="26"/>
        <v>0</v>
      </c>
      <c r="AD105" s="88">
        <f t="shared" si="26"/>
        <v>29</v>
      </c>
      <c r="AE105" s="79">
        <f t="shared" si="26"/>
        <v>0</v>
      </c>
      <c r="AF105" s="79">
        <f t="shared" si="26"/>
        <v>40</v>
      </c>
      <c r="AG105" s="79">
        <f t="shared" si="26"/>
        <v>0</v>
      </c>
      <c r="AH105" s="89">
        <f t="shared" si="26"/>
        <v>27</v>
      </c>
    </row>
    <row r="106" spans="1:34" x14ac:dyDescent="0.2">
      <c r="B106" s="33">
        <f>+B95+B105</f>
        <v>2955</v>
      </c>
      <c r="C106" s="33">
        <f>+C95+C105</f>
        <v>1080</v>
      </c>
      <c r="D106" s="33">
        <f>+D95+D105</f>
        <v>1875</v>
      </c>
      <c r="E106" s="33">
        <f>+E95+E105</f>
        <v>210</v>
      </c>
      <c r="F106" s="91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</row>
    <row r="107" spans="1:34" x14ac:dyDescent="0.2">
      <c r="E107" s="93"/>
      <c r="F107" s="91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  <c r="AF107" s="92"/>
      <c r="AG107" s="92"/>
      <c r="AH107" s="92"/>
    </row>
    <row r="108" spans="1:34" x14ac:dyDescent="0.2">
      <c r="B108" s="94">
        <f>SUM(C108:D108)</f>
        <v>1</v>
      </c>
      <c r="C108" s="94">
        <f>+C106/B106</f>
        <v>0.36548223350253806</v>
      </c>
      <c r="D108" s="94">
        <f>+D106/B106</f>
        <v>0.63451776649746194</v>
      </c>
      <c r="E108" s="93"/>
      <c r="F108" s="91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</row>
    <row r="109" spans="1:34" x14ac:dyDescent="0.2">
      <c r="E109" s="93"/>
      <c r="F109" s="91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  <c r="Z109" s="92"/>
      <c r="AA109" s="92"/>
      <c r="AB109" s="92"/>
      <c r="AC109" s="92"/>
      <c r="AD109" s="92"/>
      <c r="AE109" s="92"/>
      <c r="AF109" s="92"/>
      <c r="AG109" s="92"/>
      <c r="AH109" s="92"/>
    </row>
    <row r="110" spans="1:34" x14ac:dyDescent="0.2">
      <c r="B110" s="95" t="s">
        <v>112</v>
      </c>
      <c r="F110" s="91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  <c r="Y110" s="92"/>
      <c r="Z110" s="92"/>
      <c r="AA110" s="92"/>
      <c r="AB110" s="92"/>
      <c r="AC110" s="92"/>
      <c r="AD110" s="92"/>
      <c r="AE110" s="92"/>
      <c r="AF110" s="92"/>
      <c r="AG110" s="92"/>
      <c r="AH110" s="92"/>
    </row>
    <row r="111" spans="1:34" x14ac:dyDescent="0.2">
      <c r="B111" s="8" t="s">
        <v>113</v>
      </c>
      <c r="F111" s="91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  <c r="AC111" s="92"/>
      <c r="AD111" s="92"/>
      <c r="AE111" s="92"/>
      <c r="AF111" s="92"/>
      <c r="AG111" s="92"/>
      <c r="AH111" s="92"/>
    </row>
    <row r="112" spans="1:34" x14ac:dyDescent="0.2">
      <c r="B112" s="8" t="s">
        <v>114</v>
      </c>
      <c r="F112" s="91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2"/>
      <c r="X112" s="92"/>
      <c r="Y112" s="92"/>
      <c r="Z112" s="92"/>
      <c r="AA112" s="92"/>
      <c r="AB112" s="92"/>
      <c r="AC112" s="92"/>
      <c r="AD112" s="92"/>
      <c r="AE112" s="92"/>
      <c r="AF112" s="92"/>
      <c r="AG112" s="92"/>
      <c r="AH112" s="92"/>
    </row>
    <row r="113" spans="2:34" x14ac:dyDescent="0.2">
      <c r="B113" s="8" t="s">
        <v>115</v>
      </c>
      <c r="F113" s="91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2"/>
      <c r="AA113" s="92"/>
      <c r="AB113" s="92"/>
      <c r="AC113" s="92"/>
      <c r="AD113" s="92"/>
      <c r="AE113" s="92"/>
      <c r="AF113" s="92"/>
      <c r="AG113" s="92"/>
      <c r="AH113" s="92"/>
    </row>
  </sheetData>
  <mergeCells count="35">
    <mergeCell ref="A67:D67"/>
    <mergeCell ref="A76:D76"/>
    <mergeCell ref="A86:D86"/>
    <mergeCell ref="A96:D96"/>
    <mergeCell ref="AE5:AH5"/>
    <mergeCell ref="A7:D7"/>
    <mergeCell ref="A27:D27"/>
    <mergeCell ref="A32:D32"/>
    <mergeCell ref="A49:D49"/>
    <mergeCell ref="A57:D57"/>
    <mergeCell ref="G5:J5"/>
    <mergeCell ref="K5:N5"/>
    <mergeCell ref="O5:R5"/>
    <mergeCell ref="S5:V5"/>
    <mergeCell ref="W5:Z5"/>
    <mergeCell ref="AA5:AD5"/>
    <mergeCell ref="W3:AD3"/>
    <mergeCell ref="AE3:AH3"/>
    <mergeCell ref="G4:J4"/>
    <mergeCell ref="K4:N4"/>
    <mergeCell ref="O4:R4"/>
    <mergeCell ref="S4:V4"/>
    <mergeCell ref="W4:Z4"/>
    <mergeCell ref="AA4:AD4"/>
    <mergeCell ref="AE4:AH4"/>
    <mergeCell ref="A1:A6"/>
    <mergeCell ref="B1:E2"/>
    <mergeCell ref="F1:F6"/>
    <mergeCell ref="G1:AH2"/>
    <mergeCell ref="B3:B6"/>
    <mergeCell ref="C3:C6"/>
    <mergeCell ref="D3:D6"/>
    <mergeCell ref="E3:E6"/>
    <mergeCell ref="G3:N3"/>
    <mergeCell ref="O3:V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2676B7CC60D4F4B8B0CD20C55B74834" ma:contentTypeVersion="12" ma:contentTypeDescription="Új dokumentum létrehozása." ma:contentTypeScope="" ma:versionID="8e905c61d9fff2d06b97de04fb98166b">
  <xsd:schema xmlns:xsd="http://www.w3.org/2001/XMLSchema" xmlns:xs="http://www.w3.org/2001/XMLSchema" xmlns:p="http://schemas.microsoft.com/office/2006/metadata/properties" xmlns:ns3="a9b9daa9-7c18-43cb-b739-b9d24a09a057" xmlns:ns4="e8145b8f-b3f3-4a8c-894a-a44235af36ec" targetNamespace="http://schemas.microsoft.com/office/2006/metadata/properties" ma:root="true" ma:fieldsID="b1c6885a0b7e6ddc601719389183c38b" ns3:_="" ns4:_="">
    <xsd:import namespace="a9b9daa9-7c18-43cb-b739-b9d24a09a057"/>
    <xsd:import namespace="e8145b8f-b3f3-4a8c-894a-a44235af36ec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9daa9-7c18-43cb-b739-b9d24a09a057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145b8f-b3f3-4a8c-894a-a44235af36ec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9b9daa9-7c18-43cb-b739-b9d24a09a057" xsi:nil="true"/>
  </documentManagement>
</p:properties>
</file>

<file path=customXml/itemProps1.xml><?xml version="1.0" encoding="utf-8"?>
<ds:datastoreItem xmlns:ds="http://schemas.openxmlformats.org/officeDocument/2006/customXml" ds:itemID="{9A49D3E4-01EB-4C2E-8A05-8C42CE49A9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b9daa9-7c18-43cb-b739-b9d24a09a057"/>
    <ds:schemaRef ds:uri="e8145b8f-b3f3-4a8c-894a-a44235af36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E79C04-DA30-4B12-970E-C888628F61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88D018-32C3-4E41-90A7-84DFF7E5366C}">
  <ds:schemaRefs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e8145b8f-b3f3-4a8c-894a-a44235af36ec"/>
    <ds:schemaRef ds:uri="a9b9daa9-7c18-43cb-b739-b9d24a09a057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2023-06-19T06:52:57Z</dcterms:created>
  <dcterms:modified xsi:type="dcterms:W3CDTF">2023-06-19T06:53:56Z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0x01010042676B7CC60D4F4B8B0CD20C55B74834</vt:lpwstr>
  </property>
</Properties>
</file>