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B42" i="1" s="1"/>
  <c r="E41" i="1"/>
  <c r="D41" i="1"/>
  <c r="C41" i="1"/>
  <c r="B41" i="1" s="1"/>
  <c r="E40" i="1"/>
  <c r="D40" i="1"/>
  <c r="C40" i="1"/>
  <c r="B40" i="1" s="1"/>
  <c r="E38" i="1"/>
  <c r="D38" i="1"/>
  <c r="D43" i="1" s="1"/>
  <c r="C38" i="1"/>
  <c r="C43" i="1" s="1"/>
  <c r="E37" i="1"/>
  <c r="E43" i="1" s="1"/>
  <c r="D37" i="1"/>
  <c r="C37" i="1"/>
  <c r="B37" i="1" s="1"/>
  <c r="V34" i="1"/>
  <c r="V43" i="1" s="1"/>
  <c r="U34" i="1"/>
  <c r="U43" i="1" s="1"/>
  <c r="T34" i="1"/>
  <c r="T43" i="1" s="1"/>
  <c r="S34" i="1"/>
  <c r="S43" i="1" s="1"/>
  <c r="R34" i="1"/>
  <c r="R43" i="1" s="1"/>
  <c r="Q34" i="1"/>
  <c r="Q43" i="1" s="1"/>
  <c r="P34" i="1"/>
  <c r="P43" i="1" s="1"/>
  <c r="O34" i="1"/>
  <c r="O43" i="1" s="1"/>
  <c r="N34" i="1"/>
  <c r="N43" i="1" s="1"/>
  <c r="M34" i="1"/>
  <c r="M43" i="1" s="1"/>
  <c r="L34" i="1"/>
  <c r="L43" i="1" s="1"/>
  <c r="K34" i="1"/>
  <c r="K43" i="1" s="1"/>
  <c r="J34" i="1"/>
  <c r="J43" i="1" s="1"/>
  <c r="I34" i="1"/>
  <c r="I43" i="1" s="1"/>
  <c r="H34" i="1"/>
  <c r="H43" i="1" s="1"/>
  <c r="G34" i="1"/>
  <c r="G43" i="1" s="1"/>
  <c r="E33" i="1"/>
  <c r="D33" i="1"/>
  <c r="C33" i="1"/>
  <c r="B33" i="1" s="1"/>
  <c r="E32" i="1"/>
  <c r="D32" i="1"/>
  <c r="C32" i="1"/>
  <c r="B32" i="1" s="1"/>
  <c r="E31" i="1"/>
  <c r="D31" i="1"/>
  <c r="C31" i="1"/>
  <c r="B31" i="1" s="1"/>
  <c r="E30" i="1"/>
  <c r="D30" i="1"/>
  <c r="C30" i="1"/>
  <c r="B30" i="1" s="1"/>
  <c r="E29" i="1"/>
  <c r="D29" i="1"/>
  <c r="C29" i="1"/>
  <c r="B29" i="1" s="1"/>
  <c r="E28" i="1"/>
  <c r="D28" i="1"/>
  <c r="C28" i="1"/>
  <c r="B28" i="1" s="1"/>
  <c r="E27" i="1"/>
  <c r="E26" i="1" s="1"/>
  <c r="D27" i="1"/>
  <c r="C27" i="1"/>
  <c r="B27" i="1" s="1"/>
  <c r="E25" i="1"/>
  <c r="D25" i="1"/>
  <c r="B25" i="1" s="1"/>
  <c r="C25" i="1"/>
  <c r="E24" i="1"/>
  <c r="D24" i="1"/>
  <c r="C24" i="1"/>
  <c r="B24" i="1"/>
  <c r="E23" i="1"/>
  <c r="D23" i="1"/>
  <c r="B23" i="1" s="1"/>
  <c r="C23" i="1"/>
  <c r="E22" i="1"/>
  <c r="D22" i="1"/>
  <c r="C22" i="1"/>
  <c r="B22" i="1"/>
  <c r="E21" i="1"/>
  <c r="D21" i="1"/>
  <c r="B21" i="1" s="1"/>
  <c r="C21" i="1"/>
  <c r="E20" i="1"/>
  <c r="D20" i="1"/>
  <c r="C20" i="1"/>
  <c r="B20" i="1"/>
  <c r="E19" i="1"/>
  <c r="D19" i="1"/>
  <c r="B19" i="1" s="1"/>
  <c r="C19" i="1"/>
  <c r="E18" i="1"/>
  <c r="D18" i="1"/>
  <c r="C18" i="1"/>
  <c r="B18" i="1"/>
  <c r="E17" i="1"/>
  <c r="E16" i="1" s="1"/>
  <c r="D17" i="1"/>
  <c r="B17" i="1" s="1"/>
  <c r="C17" i="1"/>
  <c r="E15" i="1"/>
  <c r="D15" i="1"/>
  <c r="C15" i="1"/>
  <c r="B15" i="1"/>
  <c r="D14" i="1"/>
  <c r="B14" i="1" s="1"/>
  <c r="C14" i="1"/>
  <c r="E13" i="1"/>
  <c r="D13" i="1"/>
  <c r="C13" i="1"/>
  <c r="B13" i="1"/>
  <c r="E12" i="1"/>
  <c r="D12" i="1"/>
  <c r="B12" i="1" s="1"/>
  <c r="C12" i="1"/>
  <c r="D11" i="1"/>
  <c r="C11" i="1"/>
  <c r="B11" i="1" s="1"/>
  <c r="E10" i="1"/>
  <c r="D10" i="1"/>
  <c r="C10" i="1"/>
  <c r="B10" i="1" s="1"/>
  <c r="E9" i="1"/>
  <c r="D9" i="1"/>
  <c r="C9" i="1"/>
  <c r="B9" i="1" s="1"/>
  <c r="E8" i="1"/>
  <c r="E7" i="1" s="1"/>
  <c r="E34" i="1" s="1"/>
  <c r="E44" i="1" s="1"/>
  <c r="D8" i="1"/>
  <c r="D34" i="1" s="1"/>
  <c r="D44" i="1" s="1"/>
  <c r="C8" i="1"/>
  <c r="B8" i="1" s="1"/>
  <c r="B43" i="1" l="1"/>
  <c r="B34" i="1"/>
  <c r="B44" i="1" s="1"/>
  <c r="D46" i="1" s="1"/>
  <c r="C34" i="1"/>
  <c r="C44" i="1" s="1"/>
  <c r="B38" i="1"/>
  <c r="C46" i="1" l="1"/>
  <c r="B46" i="1" s="1"/>
</calcChain>
</file>

<file path=xl/sharedStrings.xml><?xml version="1.0" encoding="utf-8"?>
<sst xmlns="http://schemas.openxmlformats.org/spreadsheetml/2006/main" count="96" uniqueCount="55">
  <si>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</si>
  <si>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</si>
  <si>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</si>
  <si>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</si>
  <si>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</si>
  <si>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</si>
  <si>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</si>
  <si>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</si>
  <si>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</si>
  <si>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</si>
  <si>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</si>
  <si>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</si>
  <si>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</si>
  <si>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</si>
  <si>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 xml:space="preserve">Gazdaságtani és társadalomtudományi ismeretkör </t>
  </si>
  <si>
    <t>Vezetői közgazdaságtan</t>
  </si>
  <si>
    <t>K</t>
  </si>
  <si>
    <t>Vezetői döntéshozatal</t>
  </si>
  <si>
    <t>Haladó marketingmenedzsment</t>
  </si>
  <si>
    <t>Kutatásmódszertan</t>
  </si>
  <si>
    <t>G</t>
  </si>
  <si>
    <t>Vezetés- és szervezetfejlesztés</t>
  </si>
  <si>
    <t>Vállalatfinanszírozás és pénzügyi stratégiák</t>
  </si>
  <si>
    <t>Haladó stratégiai menedzsment</t>
  </si>
  <si>
    <t>Vezetői gazdaságtan</t>
  </si>
  <si>
    <t xml:space="preserve">Marketing szakmai ismeretkör </t>
  </si>
  <si>
    <t>Marketingkutatás és piacelemzés</t>
  </si>
  <si>
    <t>Fogyasztáselmélet és vásárlói magatartás</t>
  </si>
  <si>
    <t>Termék- és márkastratégiák</t>
  </si>
  <si>
    <t>Integrált marketingkommunikáció</t>
  </si>
  <si>
    <t>Marketingstratégia</t>
  </si>
  <si>
    <t>Haladó marketinglogisztika</t>
  </si>
  <si>
    <t>Haladó nemzetközi marketing</t>
  </si>
  <si>
    <t>Vállalkozások jogi környezete</t>
  </si>
  <si>
    <t>Marketingkontrolling</t>
  </si>
  <si>
    <t xml:space="preserve">Differenciált szakmai ismeretkör </t>
  </si>
  <si>
    <t>Élelmiszergazdasági marketing</t>
  </si>
  <si>
    <t>Élelmiszergazdaságtan</t>
  </si>
  <si>
    <t>Táplálkozásmarketing</t>
  </si>
  <si>
    <t>Kvantitatív ismeretek</t>
  </si>
  <si>
    <t>Online marketing az élelmiszergazdaságban</t>
  </si>
  <si>
    <t>Üzleti tanácsadás</t>
  </si>
  <si>
    <t>Innováció-módszertan</t>
  </si>
  <si>
    <t>Összesen</t>
  </si>
  <si>
    <t>Kritériumfeltételek***</t>
  </si>
  <si>
    <t>szabadon választható 1.</t>
  </si>
  <si>
    <t>szabadon választható 2.</t>
  </si>
  <si>
    <t>Szaknyelv</t>
  </si>
  <si>
    <r>
      <t>Diplomadolgozat</t>
    </r>
    <r>
      <rPr>
        <sz val="8"/>
        <rFont val="Times New Roman"/>
        <family val="1"/>
        <charset val="238"/>
      </rPr>
      <t xml:space="preserve"> 1</t>
    </r>
  </si>
  <si>
    <t>Diplomadolgozat 2</t>
  </si>
  <si>
    <t>Diplomadolgozat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</si>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</sst>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1" fillId="0" borderId="0" xfId="1"/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3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wrapText="1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workbookViewId="0">
      <selection sqref="A1:XFD1048576"/>
    </sheetView>
  </sheetViews>
  <sheetFormatPr defaultColWidth="6.7109375" defaultRowHeight="12.75" x14ac:dyDescent="0.2"/>
  <cols>
    <col min="1" max="1" width="34.7109375" style="4" bestFit="1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14.140625" style="4" bestFit="1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2851562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254" width="9.140625" style="4" customWidth="1"/>
    <col min="255" max="255" width="43.28515625" style="4" customWidth="1"/>
    <col min="256" max="16384" width="6.7109375" style="4"/>
  </cols>
  <sheetData>
    <row r="1" spans="1:22" x14ac:dyDescent="0.2">
      <c r="A1" s="1" t="s">
        <v>0</v>
      </c>
      <c r="B1" s="1" t="s">
        <v>1</v>
      </c>
      <c r="C1" s="2"/>
      <c r="D1" s="2"/>
      <c r="E1" s="2"/>
      <c r="F1" s="2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2"/>
      <c r="G3" s="1" t="s">
        <v>8</v>
      </c>
      <c r="H3" s="1"/>
      <c r="I3" s="1"/>
      <c r="J3" s="1"/>
      <c r="K3" s="1"/>
      <c r="L3" s="1"/>
      <c r="M3" s="1"/>
      <c r="N3" s="1"/>
      <c r="O3" s="1" t="s">
        <v>9</v>
      </c>
      <c r="P3" s="1"/>
      <c r="Q3" s="1"/>
      <c r="R3" s="1"/>
      <c r="S3" s="1"/>
      <c r="T3" s="1"/>
      <c r="U3" s="1"/>
      <c r="V3" s="1"/>
    </row>
    <row r="4" spans="1:22" x14ac:dyDescent="0.2">
      <c r="A4" s="1"/>
      <c r="B4" s="5"/>
      <c r="C4" s="5"/>
      <c r="D4" s="5"/>
      <c r="E4" s="6"/>
      <c r="F4" s="2"/>
      <c r="G4" s="1">
        <v>1</v>
      </c>
      <c r="H4" s="1"/>
      <c r="I4" s="1"/>
      <c r="J4" s="1"/>
      <c r="K4" s="1">
        <v>2</v>
      </c>
      <c r="L4" s="1"/>
      <c r="M4" s="1"/>
      <c r="N4" s="1"/>
      <c r="O4" s="1">
        <v>3</v>
      </c>
      <c r="P4" s="1"/>
      <c r="Q4" s="1"/>
      <c r="R4" s="1"/>
      <c r="S4" s="1">
        <v>4</v>
      </c>
      <c r="T4" s="1"/>
      <c r="U4" s="1"/>
      <c r="V4" s="1"/>
    </row>
    <row r="5" spans="1:22" x14ac:dyDescent="0.2">
      <c r="A5" s="1"/>
      <c r="B5" s="5"/>
      <c r="C5" s="5"/>
      <c r="D5" s="5"/>
      <c r="E5" s="6"/>
      <c r="F5" s="2"/>
      <c r="G5" s="1">
        <v>15</v>
      </c>
      <c r="H5" s="1"/>
      <c r="I5" s="1"/>
      <c r="J5" s="1"/>
      <c r="K5" s="1">
        <v>15</v>
      </c>
      <c r="L5" s="1"/>
      <c r="M5" s="1"/>
      <c r="N5" s="1"/>
      <c r="O5" s="1">
        <v>15</v>
      </c>
      <c r="P5" s="1"/>
      <c r="Q5" s="1"/>
      <c r="R5" s="1"/>
      <c r="S5" s="1">
        <v>15</v>
      </c>
      <c r="T5" s="1"/>
      <c r="U5" s="1"/>
      <c r="V5" s="1"/>
    </row>
    <row r="6" spans="1:22" x14ac:dyDescent="0.2">
      <c r="A6" s="1"/>
      <c r="B6" s="5"/>
      <c r="C6" s="5"/>
      <c r="D6" s="5"/>
      <c r="E6" s="6"/>
      <c r="F6" s="2"/>
      <c r="G6" s="7" t="s">
        <v>10</v>
      </c>
      <c r="H6" s="7" t="s">
        <v>11</v>
      </c>
      <c r="I6" s="7" t="s">
        <v>12</v>
      </c>
      <c r="J6" s="7" t="s">
        <v>13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10</v>
      </c>
      <c r="T6" s="7" t="s">
        <v>11</v>
      </c>
      <c r="U6" s="7" t="s">
        <v>12</v>
      </c>
      <c r="V6" s="7" t="s">
        <v>13</v>
      </c>
    </row>
    <row r="7" spans="1:22" x14ac:dyDescent="0.2">
      <c r="A7" s="8" t="s">
        <v>14</v>
      </c>
      <c r="B7" s="8"/>
      <c r="C7" s="8"/>
      <c r="D7" s="8"/>
      <c r="E7" s="9">
        <f>SUM(E8:E15)</f>
        <v>35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1" t="s">
        <v>15</v>
      </c>
      <c r="B8" s="12">
        <f t="shared" ref="B8:B15" si="0">C8+D8</f>
        <v>60</v>
      </c>
      <c r="C8" s="12">
        <f t="shared" ref="C8:D15" si="1">(G8+K8+O8+S8)*15</f>
        <v>30</v>
      </c>
      <c r="D8" s="12">
        <f t="shared" si="1"/>
        <v>30</v>
      </c>
      <c r="E8" s="13">
        <f t="shared" ref="E8:E15" si="2">+J8+N8+R8+V8</f>
        <v>5</v>
      </c>
      <c r="F8" s="7"/>
      <c r="G8" s="7">
        <v>2</v>
      </c>
      <c r="H8" s="7">
        <v>2</v>
      </c>
      <c r="I8" s="7" t="s">
        <v>16</v>
      </c>
      <c r="J8" s="7">
        <v>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2">
      <c r="A9" s="14" t="s">
        <v>17</v>
      </c>
      <c r="B9" s="12">
        <f t="shared" si="0"/>
        <v>45</v>
      </c>
      <c r="C9" s="12">
        <f t="shared" si="1"/>
        <v>30</v>
      </c>
      <c r="D9" s="12">
        <f t="shared" si="1"/>
        <v>15</v>
      </c>
      <c r="E9" s="13">
        <f t="shared" si="2"/>
        <v>4</v>
      </c>
      <c r="F9" s="7"/>
      <c r="G9" s="7">
        <v>2</v>
      </c>
      <c r="H9" s="7">
        <v>1</v>
      </c>
      <c r="I9" s="7" t="s">
        <v>16</v>
      </c>
      <c r="J9" s="7">
        <v>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2">
      <c r="A10" s="15" t="s">
        <v>18</v>
      </c>
      <c r="B10" s="12">
        <f t="shared" si="0"/>
        <v>60</v>
      </c>
      <c r="C10" s="12">
        <f t="shared" si="1"/>
        <v>30</v>
      </c>
      <c r="D10" s="12">
        <f t="shared" si="1"/>
        <v>30</v>
      </c>
      <c r="E10" s="13">
        <f t="shared" si="2"/>
        <v>5</v>
      </c>
      <c r="F10" s="16"/>
      <c r="G10" s="7">
        <v>2</v>
      </c>
      <c r="H10" s="7">
        <v>2</v>
      </c>
      <c r="I10" s="7" t="s">
        <v>16</v>
      </c>
      <c r="J10" s="7">
        <v>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2">
      <c r="A11" s="15" t="s">
        <v>19</v>
      </c>
      <c r="B11" s="12">
        <f t="shared" si="0"/>
        <v>30</v>
      </c>
      <c r="C11" s="12">
        <f t="shared" si="1"/>
        <v>0</v>
      </c>
      <c r="D11" s="12">
        <f t="shared" si="1"/>
        <v>30</v>
      </c>
      <c r="E11" s="13">
        <v>3</v>
      </c>
      <c r="F11" s="17"/>
      <c r="G11" s="7"/>
      <c r="H11" s="7"/>
      <c r="I11" s="7"/>
      <c r="J11" s="7"/>
      <c r="K11" s="7"/>
      <c r="L11" s="7"/>
      <c r="M11" s="7"/>
      <c r="N11" s="7"/>
      <c r="O11" s="7">
        <v>0</v>
      </c>
      <c r="P11" s="7">
        <v>2</v>
      </c>
      <c r="Q11" s="7" t="s">
        <v>20</v>
      </c>
      <c r="R11" s="7">
        <v>3</v>
      </c>
      <c r="S11" s="7"/>
      <c r="T11" s="7"/>
      <c r="U11" s="7"/>
      <c r="V11" s="7"/>
    </row>
    <row r="12" spans="1:22" x14ac:dyDescent="0.2">
      <c r="A12" s="15" t="s">
        <v>21</v>
      </c>
      <c r="B12" s="12">
        <f t="shared" si="0"/>
        <v>60</v>
      </c>
      <c r="C12" s="12">
        <f t="shared" si="1"/>
        <v>30</v>
      </c>
      <c r="D12" s="12">
        <f t="shared" si="1"/>
        <v>30</v>
      </c>
      <c r="E12" s="13">
        <f t="shared" si="2"/>
        <v>5</v>
      </c>
      <c r="F12" s="16"/>
      <c r="G12" s="7"/>
      <c r="H12" s="7"/>
      <c r="I12" s="7"/>
      <c r="J12" s="7"/>
      <c r="K12" s="7">
        <v>2</v>
      </c>
      <c r="L12" s="7">
        <v>2</v>
      </c>
      <c r="M12" s="7" t="s">
        <v>16</v>
      </c>
      <c r="N12" s="7">
        <v>5</v>
      </c>
      <c r="O12" s="7"/>
      <c r="P12" s="7"/>
      <c r="Q12" s="7"/>
      <c r="R12" s="7"/>
      <c r="S12" s="7"/>
      <c r="T12" s="7"/>
      <c r="U12" s="7"/>
      <c r="V12" s="7"/>
    </row>
    <row r="13" spans="1:22" x14ac:dyDescent="0.2">
      <c r="A13" s="15" t="s">
        <v>22</v>
      </c>
      <c r="B13" s="12">
        <f t="shared" si="0"/>
        <v>60</v>
      </c>
      <c r="C13" s="12">
        <f t="shared" si="1"/>
        <v>30</v>
      </c>
      <c r="D13" s="12">
        <f t="shared" si="1"/>
        <v>30</v>
      </c>
      <c r="E13" s="13">
        <f t="shared" si="2"/>
        <v>4</v>
      </c>
      <c r="F13" s="16"/>
      <c r="G13" s="7"/>
      <c r="H13" s="7"/>
      <c r="I13" s="7"/>
      <c r="J13" s="7"/>
      <c r="K13" s="7"/>
      <c r="L13" s="7"/>
      <c r="M13" s="7"/>
      <c r="N13" s="7"/>
      <c r="O13" s="7">
        <v>2</v>
      </c>
      <c r="P13" s="7">
        <v>2</v>
      </c>
      <c r="Q13" s="7" t="s">
        <v>16</v>
      </c>
      <c r="R13" s="7">
        <v>4</v>
      </c>
      <c r="S13" s="7"/>
      <c r="T13" s="7"/>
      <c r="U13" s="7"/>
      <c r="V13" s="7"/>
    </row>
    <row r="14" spans="1:22" x14ac:dyDescent="0.2">
      <c r="A14" s="15" t="s">
        <v>23</v>
      </c>
      <c r="B14" s="12">
        <f t="shared" si="0"/>
        <v>60</v>
      </c>
      <c r="C14" s="12">
        <f t="shared" si="1"/>
        <v>30</v>
      </c>
      <c r="D14" s="12">
        <f t="shared" si="1"/>
        <v>30</v>
      </c>
      <c r="E14" s="13">
        <v>4</v>
      </c>
      <c r="F14" s="16"/>
      <c r="G14" s="7">
        <v>2</v>
      </c>
      <c r="H14" s="7">
        <v>2</v>
      </c>
      <c r="I14" s="7" t="s">
        <v>16</v>
      </c>
      <c r="J14" s="7">
        <v>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">
      <c r="A15" s="15" t="s">
        <v>24</v>
      </c>
      <c r="B15" s="12">
        <f t="shared" si="0"/>
        <v>60</v>
      </c>
      <c r="C15" s="12">
        <f t="shared" si="1"/>
        <v>30</v>
      </c>
      <c r="D15" s="12">
        <f t="shared" si="1"/>
        <v>30</v>
      </c>
      <c r="E15" s="13">
        <f t="shared" si="2"/>
        <v>5</v>
      </c>
      <c r="F15" s="7"/>
      <c r="G15" s="7"/>
      <c r="H15" s="7"/>
      <c r="I15" s="7"/>
      <c r="J15" s="7"/>
      <c r="K15" s="7"/>
      <c r="L15" s="7"/>
      <c r="M15" s="7"/>
      <c r="N15" s="7"/>
      <c r="O15" s="7">
        <v>2</v>
      </c>
      <c r="P15" s="7">
        <v>2</v>
      </c>
      <c r="Q15" s="7" t="s">
        <v>16</v>
      </c>
      <c r="R15" s="7">
        <v>5</v>
      </c>
      <c r="S15" s="7"/>
      <c r="T15" s="7"/>
      <c r="U15" s="7"/>
      <c r="V15" s="7"/>
    </row>
    <row r="16" spans="1:22" x14ac:dyDescent="0.2">
      <c r="A16" s="8" t="s">
        <v>25</v>
      </c>
      <c r="B16" s="8"/>
      <c r="C16" s="8"/>
      <c r="D16" s="8"/>
      <c r="E16" s="18">
        <f>SUM(E17:E25)</f>
        <v>32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">
      <c r="A17" s="14" t="s">
        <v>26</v>
      </c>
      <c r="B17" s="12">
        <f t="shared" ref="B17:B25" si="3">C17+D17</f>
        <v>45</v>
      </c>
      <c r="C17" s="12">
        <f t="shared" ref="C17:D25" si="4">(G17+K17+O17+S17)*15</f>
        <v>15</v>
      </c>
      <c r="D17" s="12">
        <f t="shared" si="4"/>
        <v>30</v>
      </c>
      <c r="E17" s="13">
        <f t="shared" ref="E17:E25" si="5">+J17+N17+R17+V17</f>
        <v>4</v>
      </c>
      <c r="F17" s="7"/>
      <c r="G17" s="7">
        <v>1</v>
      </c>
      <c r="H17" s="7">
        <v>2</v>
      </c>
      <c r="I17" s="7" t="s">
        <v>20</v>
      </c>
      <c r="J17" s="7">
        <v>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">
      <c r="A18" s="14" t="s">
        <v>27</v>
      </c>
      <c r="B18" s="12">
        <f t="shared" si="3"/>
        <v>30</v>
      </c>
      <c r="C18" s="12">
        <f t="shared" si="4"/>
        <v>30</v>
      </c>
      <c r="D18" s="12">
        <f t="shared" si="4"/>
        <v>0</v>
      </c>
      <c r="E18" s="13">
        <f t="shared" si="5"/>
        <v>3</v>
      </c>
      <c r="F18" s="7"/>
      <c r="G18" s="7">
        <v>2</v>
      </c>
      <c r="H18" s="7">
        <v>0</v>
      </c>
      <c r="I18" s="7" t="s">
        <v>16</v>
      </c>
      <c r="J18" s="7">
        <v>3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">
      <c r="A19" s="14" t="s">
        <v>28</v>
      </c>
      <c r="B19" s="12">
        <f t="shared" si="3"/>
        <v>30</v>
      </c>
      <c r="C19" s="12">
        <f t="shared" si="4"/>
        <v>30</v>
      </c>
      <c r="D19" s="12">
        <f t="shared" si="4"/>
        <v>0</v>
      </c>
      <c r="E19" s="13">
        <f t="shared" si="5"/>
        <v>3</v>
      </c>
      <c r="F19" s="7"/>
      <c r="G19" s="7"/>
      <c r="H19" s="7"/>
      <c r="I19" s="7"/>
      <c r="J19" s="7"/>
      <c r="K19" s="7">
        <v>2</v>
      </c>
      <c r="L19" s="7">
        <v>0</v>
      </c>
      <c r="M19" s="7" t="s">
        <v>16</v>
      </c>
      <c r="N19" s="7">
        <v>3</v>
      </c>
      <c r="O19" s="7"/>
      <c r="P19" s="7"/>
      <c r="Q19" s="7"/>
      <c r="R19" s="7"/>
      <c r="S19" s="7"/>
      <c r="T19" s="7"/>
      <c r="U19" s="7"/>
      <c r="V19" s="7"/>
    </row>
    <row r="20" spans="1:22" x14ac:dyDescent="0.2">
      <c r="A20" s="14" t="s">
        <v>29</v>
      </c>
      <c r="B20" s="12">
        <f t="shared" si="3"/>
        <v>45</v>
      </c>
      <c r="C20" s="12">
        <f t="shared" si="4"/>
        <v>30</v>
      </c>
      <c r="D20" s="12">
        <f t="shared" si="4"/>
        <v>15</v>
      </c>
      <c r="E20" s="13">
        <f t="shared" si="5"/>
        <v>3</v>
      </c>
      <c r="F20" s="19"/>
      <c r="G20" s="7"/>
      <c r="H20" s="7"/>
      <c r="I20" s="7"/>
      <c r="J20" s="7"/>
      <c r="K20" s="7">
        <v>2</v>
      </c>
      <c r="L20" s="7">
        <v>1</v>
      </c>
      <c r="M20" s="7" t="s">
        <v>20</v>
      </c>
      <c r="N20" s="7">
        <v>3</v>
      </c>
      <c r="O20" s="7"/>
      <c r="P20" s="7"/>
      <c r="Q20" s="7"/>
      <c r="R20" s="7"/>
      <c r="S20" s="7"/>
      <c r="T20" s="7"/>
      <c r="U20" s="7"/>
      <c r="V20" s="7"/>
    </row>
    <row r="21" spans="1:22" x14ac:dyDescent="0.2">
      <c r="A21" s="14" t="s">
        <v>30</v>
      </c>
      <c r="B21" s="12">
        <f t="shared" si="3"/>
        <v>45</v>
      </c>
      <c r="C21" s="12">
        <f t="shared" si="4"/>
        <v>30</v>
      </c>
      <c r="D21" s="12">
        <f t="shared" si="4"/>
        <v>15</v>
      </c>
      <c r="E21" s="13">
        <f t="shared" si="5"/>
        <v>3</v>
      </c>
      <c r="F21" s="19"/>
      <c r="G21" s="7"/>
      <c r="H21" s="7"/>
      <c r="I21" s="7"/>
      <c r="J21" s="7"/>
      <c r="K21" s="7">
        <v>2</v>
      </c>
      <c r="L21" s="7">
        <v>1</v>
      </c>
      <c r="M21" s="7" t="s">
        <v>20</v>
      </c>
      <c r="N21" s="7">
        <v>3</v>
      </c>
      <c r="O21" s="7"/>
      <c r="P21" s="7"/>
      <c r="Q21" s="7"/>
      <c r="R21" s="7"/>
      <c r="S21" s="7"/>
      <c r="T21" s="7"/>
      <c r="U21" s="7"/>
      <c r="V21" s="7"/>
    </row>
    <row r="22" spans="1:22" x14ac:dyDescent="0.2">
      <c r="A22" s="14" t="s">
        <v>31</v>
      </c>
      <c r="B22" s="12">
        <f t="shared" si="3"/>
        <v>30</v>
      </c>
      <c r="C22" s="12">
        <f t="shared" si="4"/>
        <v>0</v>
      </c>
      <c r="D22" s="12">
        <f t="shared" si="4"/>
        <v>30</v>
      </c>
      <c r="E22" s="13">
        <f t="shared" si="5"/>
        <v>3</v>
      </c>
      <c r="F22" s="19"/>
      <c r="G22" s="7">
        <v>0</v>
      </c>
      <c r="H22" s="7">
        <v>2</v>
      </c>
      <c r="I22" s="7" t="s">
        <v>20</v>
      </c>
      <c r="J22" s="7">
        <v>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">
      <c r="A23" s="14" t="s">
        <v>32</v>
      </c>
      <c r="B23" s="12">
        <f t="shared" si="3"/>
        <v>60</v>
      </c>
      <c r="C23" s="12">
        <f t="shared" si="4"/>
        <v>30</v>
      </c>
      <c r="D23" s="12">
        <f t="shared" si="4"/>
        <v>30</v>
      </c>
      <c r="E23" s="13">
        <f t="shared" si="5"/>
        <v>5</v>
      </c>
      <c r="F23" s="16"/>
      <c r="G23" s="7"/>
      <c r="H23" s="7"/>
      <c r="I23" s="7"/>
      <c r="J23" s="7"/>
      <c r="K23" s="7">
        <v>2</v>
      </c>
      <c r="L23" s="7">
        <v>2</v>
      </c>
      <c r="M23" s="7" t="s">
        <v>16</v>
      </c>
      <c r="N23" s="7">
        <v>5</v>
      </c>
      <c r="O23" s="7"/>
      <c r="P23" s="7"/>
      <c r="Q23" s="7"/>
      <c r="R23" s="7"/>
      <c r="S23" s="7"/>
      <c r="T23" s="7"/>
      <c r="U23" s="7"/>
      <c r="V23" s="7"/>
    </row>
    <row r="24" spans="1:22" x14ac:dyDescent="0.2">
      <c r="A24" s="14" t="s">
        <v>33</v>
      </c>
      <c r="B24" s="12">
        <f t="shared" si="3"/>
        <v>30</v>
      </c>
      <c r="C24" s="12">
        <f t="shared" si="4"/>
        <v>30</v>
      </c>
      <c r="D24" s="12">
        <f t="shared" si="4"/>
        <v>0</v>
      </c>
      <c r="E24" s="13">
        <f t="shared" si="5"/>
        <v>3</v>
      </c>
      <c r="F24" s="19"/>
      <c r="G24" s="7"/>
      <c r="H24" s="7"/>
      <c r="I24" s="7"/>
      <c r="J24" s="7"/>
      <c r="K24" s="7"/>
      <c r="L24" s="7"/>
      <c r="M24" s="7"/>
      <c r="N24" s="7"/>
      <c r="O24" s="7">
        <v>2</v>
      </c>
      <c r="P24" s="7">
        <v>0</v>
      </c>
      <c r="Q24" s="7" t="s">
        <v>16</v>
      </c>
      <c r="R24" s="7">
        <v>3</v>
      </c>
      <c r="S24" s="7"/>
      <c r="T24" s="7"/>
      <c r="U24" s="7"/>
      <c r="V24" s="7"/>
    </row>
    <row r="25" spans="1:22" x14ac:dyDescent="0.2">
      <c r="A25" s="14" t="s">
        <v>34</v>
      </c>
      <c r="B25" s="12">
        <f t="shared" si="3"/>
        <v>60</v>
      </c>
      <c r="C25" s="12">
        <f t="shared" si="4"/>
        <v>30</v>
      </c>
      <c r="D25" s="12">
        <f t="shared" si="4"/>
        <v>30</v>
      </c>
      <c r="E25" s="13">
        <f t="shared" si="5"/>
        <v>5</v>
      </c>
      <c r="F25" s="7"/>
      <c r="G25" s="7"/>
      <c r="H25" s="7"/>
      <c r="I25" s="7"/>
      <c r="J25" s="7"/>
      <c r="K25" s="7">
        <v>2</v>
      </c>
      <c r="L25" s="7">
        <v>2</v>
      </c>
      <c r="M25" s="7" t="s">
        <v>20</v>
      </c>
      <c r="N25" s="7">
        <v>5</v>
      </c>
      <c r="O25" s="7"/>
      <c r="P25" s="7"/>
      <c r="Q25" s="7"/>
      <c r="R25" s="7"/>
      <c r="S25" s="7"/>
      <c r="T25" s="7"/>
      <c r="U25" s="7"/>
      <c r="V25" s="7"/>
    </row>
    <row r="26" spans="1:22" x14ac:dyDescent="0.2">
      <c r="A26" s="8" t="s">
        <v>35</v>
      </c>
      <c r="B26" s="8"/>
      <c r="C26" s="8"/>
      <c r="D26" s="8"/>
      <c r="E26" s="18">
        <f>SUM(E27:E33)</f>
        <v>31</v>
      </c>
      <c r="F26" s="1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2">
      <c r="A27" s="14" t="s">
        <v>36</v>
      </c>
      <c r="B27" s="12">
        <f t="shared" ref="B27:B33" si="6">C27+D27</f>
        <v>60</v>
      </c>
      <c r="C27" s="12">
        <f t="shared" ref="C27:D33" si="7">(G27+K27+O27+S27)*15</f>
        <v>30</v>
      </c>
      <c r="D27" s="12">
        <f t="shared" si="7"/>
        <v>30</v>
      </c>
      <c r="E27" s="13">
        <f t="shared" ref="E27:E33" si="8">+J27+N27+R27+V27</f>
        <v>4</v>
      </c>
      <c r="F27" s="16"/>
      <c r="G27" s="7"/>
      <c r="H27" s="7"/>
      <c r="I27" s="7"/>
      <c r="J27" s="7"/>
      <c r="K27" s="7"/>
      <c r="L27" s="7"/>
      <c r="M27" s="7"/>
      <c r="N27" s="7"/>
      <c r="O27" s="7">
        <v>2</v>
      </c>
      <c r="P27" s="7">
        <v>2</v>
      </c>
      <c r="Q27" s="7" t="s">
        <v>20</v>
      </c>
      <c r="R27" s="7">
        <v>4</v>
      </c>
      <c r="S27" s="7"/>
      <c r="T27" s="7"/>
      <c r="U27" s="7"/>
      <c r="V27" s="7"/>
    </row>
    <row r="28" spans="1:22" x14ac:dyDescent="0.2">
      <c r="A28" s="14" t="s">
        <v>37</v>
      </c>
      <c r="B28" s="12">
        <f t="shared" si="6"/>
        <v>60</v>
      </c>
      <c r="C28" s="12">
        <f t="shared" si="7"/>
        <v>30</v>
      </c>
      <c r="D28" s="12">
        <f t="shared" si="7"/>
        <v>30</v>
      </c>
      <c r="E28" s="13">
        <f t="shared" si="8"/>
        <v>4</v>
      </c>
      <c r="F28" s="16"/>
      <c r="G28" s="7"/>
      <c r="H28" s="7"/>
      <c r="I28" s="7"/>
      <c r="J28" s="7"/>
      <c r="K28" s="7"/>
      <c r="L28" s="7"/>
      <c r="M28" s="7"/>
      <c r="N28" s="7"/>
      <c r="O28" s="7">
        <v>2</v>
      </c>
      <c r="P28" s="7">
        <v>2</v>
      </c>
      <c r="Q28" s="7" t="s">
        <v>16</v>
      </c>
      <c r="R28" s="7">
        <v>4</v>
      </c>
      <c r="S28" s="7"/>
      <c r="T28" s="7"/>
      <c r="U28" s="7"/>
      <c r="V28" s="7"/>
    </row>
    <row r="29" spans="1:22" x14ac:dyDescent="0.2">
      <c r="A29" s="14" t="s">
        <v>38</v>
      </c>
      <c r="B29" s="12">
        <f t="shared" si="6"/>
        <v>60</v>
      </c>
      <c r="C29" s="12">
        <f t="shared" si="7"/>
        <v>30</v>
      </c>
      <c r="D29" s="12">
        <f t="shared" si="7"/>
        <v>30</v>
      </c>
      <c r="E29" s="13">
        <f t="shared" si="8"/>
        <v>5</v>
      </c>
      <c r="F29" s="1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2</v>
      </c>
      <c r="T29" s="7">
        <v>2</v>
      </c>
      <c r="U29" s="7" t="s">
        <v>20</v>
      </c>
      <c r="V29" s="7">
        <v>5</v>
      </c>
    </row>
    <row r="30" spans="1:22" x14ac:dyDescent="0.2">
      <c r="A30" s="14" t="s">
        <v>39</v>
      </c>
      <c r="B30" s="12">
        <f t="shared" si="6"/>
        <v>60</v>
      </c>
      <c r="C30" s="12">
        <f t="shared" si="7"/>
        <v>30</v>
      </c>
      <c r="D30" s="12">
        <f t="shared" si="7"/>
        <v>30</v>
      </c>
      <c r="E30" s="13">
        <f t="shared" si="8"/>
        <v>5</v>
      </c>
      <c r="F30" s="1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>
        <v>2</v>
      </c>
      <c r="T30" s="7">
        <v>2</v>
      </c>
      <c r="U30" s="7" t="s">
        <v>16</v>
      </c>
      <c r="V30" s="7">
        <v>5</v>
      </c>
    </row>
    <row r="31" spans="1:22" x14ac:dyDescent="0.2">
      <c r="A31" s="14" t="s">
        <v>40</v>
      </c>
      <c r="B31" s="12">
        <f t="shared" si="6"/>
        <v>45</v>
      </c>
      <c r="C31" s="12">
        <f t="shared" si="7"/>
        <v>15</v>
      </c>
      <c r="D31" s="12">
        <f t="shared" si="7"/>
        <v>30</v>
      </c>
      <c r="E31" s="13">
        <f t="shared" si="8"/>
        <v>4</v>
      </c>
      <c r="F31" s="1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v>1</v>
      </c>
      <c r="T31" s="7">
        <v>2</v>
      </c>
      <c r="U31" s="7" t="s">
        <v>20</v>
      </c>
      <c r="V31" s="7">
        <v>4</v>
      </c>
    </row>
    <row r="32" spans="1:22" x14ac:dyDescent="0.2">
      <c r="A32" s="14" t="s">
        <v>41</v>
      </c>
      <c r="B32" s="12">
        <f t="shared" si="6"/>
        <v>60</v>
      </c>
      <c r="C32" s="12">
        <f t="shared" si="7"/>
        <v>30</v>
      </c>
      <c r="D32" s="12">
        <f t="shared" si="7"/>
        <v>30</v>
      </c>
      <c r="E32" s="13">
        <f t="shared" si="8"/>
        <v>4</v>
      </c>
      <c r="F32" s="16"/>
      <c r="G32" s="7"/>
      <c r="H32" s="7"/>
      <c r="I32" s="7"/>
      <c r="J32" s="7"/>
      <c r="K32" s="7"/>
      <c r="L32" s="7"/>
      <c r="M32" s="7"/>
      <c r="N32" s="7"/>
      <c r="O32" s="7">
        <v>2</v>
      </c>
      <c r="P32" s="7">
        <v>2</v>
      </c>
      <c r="Q32" s="7" t="s">
        <v>16</v>
      </c>
      <c r="R32" s="7">
        <v>4</v>
      </c>
      <c r="S32" s="7"/>
      <c r="T32" s="7"/>
      <c r="U32" s="7"/>
      <c r="V32" s="7"/>
    </row>
    <row r="33" spans="1:22" x14ac:dyDescent="0.2">
      <c r="A33" s="14" t="s">
        <v>42</v>
      </c>
      <c r="B33" s="12">
        <f t="shared" si="6"/>
        <v>60</v>
      </c>
      <c r="C33" s="12">
        <f t="shared" si="7"/>
        <v>30</v>
      </c>
      <c r="D33" s="12">
        <f t="shared" si="7"/>
        <v>30</v>
      </c>
      <c r="E33" s="13">
        <f t="shared" si="8"/>
        <v>5</v>
      </c>
      <c r="F33" s="1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>
        <v>2</v>
      </c>
      <c r="T33" s="7">
        <v>2</v>
      </c>
      <c r="U33" s="7" t="s">
        <v>16</v>
      </c>
      <c r="V33" s="7">
        <v>5</v>
      </c>
    </row>
    <row r="34" spans="1:22" x14ac:dyDescent="0.2">
      <c r="A34" s="20" t="s">
        <v>43</v>
      </c>
      <c r="B34" s="18">
        <f>SUM(B8:B33)</f>
        <v>1215</v>
      </c>
      <c r="C34" s="18">
        <f>SUM(C8:C33)</f>
        <v>630</v>
      </c>
      <c r="D34" s="18">
        <f>SUM(D8:D33)</f>
        <v>585</v>
      </c>
      <c r="E34" s="18">
        <f>+E7+E16+E26</f>
        <v>98</v>
      </c>
      <c r="F34" s="7"/>
      <c r="G34" s="18">
        <f t="shared" ref="G34:V34" si="9">SUM(G8:G33)</f>
        <v>11</v>
      </c>
      <c r="H34" s="18">
        <f t="shared" si="9"/>
        <v>11</v>
      </c>
      <c r="I34" s="18">
        <f t="shared" si="9"/>
        <v>0</v>
      </c>
      <c r="J34" s="21">
        <f t="shared" si="9"/>
        <v>28</v>
      </c>
      <c r="K34" s="18">
        <f t="shared" si="9"/>
        <v>12</v>
      </c>
      <c r="L34" s="18">
        <f t="shared" si="9"/>
        <v>8</v>
      </c>
      <c r="M34" s="18">
        <f t="shared" si="9"/>
        <v>0</v>
      </c>
      <c r="N34" s="21">
        <f t="shared" si="9"/>
        <v>24</v>
      </c>
      <c r="O34" s="18">
        <f t="shared" si="9"/>
        <v>12</v>
      </c>
      <c r="P34" s="18">
        <f t="shared" si="9"/>
        <v>12</v>
      </c>
      <c r="Q34" s="18">
        <f t="shared" si="9"/>
        <v>0</v>
      </c>
      <c r="R34" s="21">
        <f t="shared" si="9"/>
        <v>27</v>
      </c>
      <c r="S34" s="18">
        <f t="shared" si="9"/>
        <v>7</v>
      </c>
      <c r="T34" s="18">
        <f t="shared" si="9"/>
        <v>8</v>
      </c>
      <c r="U34" s="18">
        <f t="shared" si="9"/>
        <v>0</v>
      </c>
      <c r="V34" s="21">
        <f t="shared" si="9"/>
        <v>19</v>
      </c>
    </row>
    <row r="35" spans="1:22" x14ac:dyDescent="0.2">
      <c r="A35" s="22"/>
      <c r="B35" s="22"/>
      <c r="C35" s="22"/>
      <c r="D35" s="22"/>
      <c r="E35" s="23"/>
      <c r="F35" s="10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 x14ac:dyDescent="0.2">
      <c r="A36" s="24" t="s">
        <v>44</v>
      </c>
      <c r="B36" s="25"/>
      <c r="C36" s="26"/>
      <c r="D36" s="12"/>
      <c r="E36" s="13"/>
      <c r="F36" s="27"/>
      <c r="G36" s="27"/>
      <c r="H36" s="27"/>
      <c r="I36" s="27"/>
      <c r="J36" s="27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 x14ac:dyDescent="0.2">
      <c r="A37" s="11" t="s">
        <v>45</v>
      </c>
      <c r="B37" s="28">
        <f t="shared" ref="B37:B42" si="10">C37+D37</f>
        <v>30</v>
      </c>
      <c r="C37" s="29">
        <f t="shared" ref="C37:D42" si="11">(G37+K37+O37+S37)*15</f>
        <v>0</v>
      </c>
      <c r="D37" s="7">
        <f t="shared" si="11"/>
        <v>30</v>
      </c>
      <c r="E37" s="18">
        <f t="shared" ref="E37:E42" si="12">+J37+N37+R37+V37</f>
        <v>3</v>
      </c>
      <c r="F37" s="7"/>
      <c r="G37" s="7">
        <v>0</v>
      </c>
      <c r="H37" s="7">
        <v>2</v>
      </c>
      <c r="I37" s="7" t="s">
        <v>20</v>
      </c>
      <c r="J37" s="7">
        <v>3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x14ac:dyDescent="0.2">
      <c r="A38" s="11" t="s">
        <v>46</v>
      </c>
      <c r="B38" s="28">
        <f t="shared" si="10"/>
        <v>30</v>
      </c>
      <c r="C38" s="29">
        <f t="shared" si="11"/>
        <v>0</v>
      </c>
      <c r="D38" s="7">
        <f t="shared" si="11"/>
        <v>30</v>
      </c>
      <c r="E38" s="18">
        <f t="shared" si="12"/>
        <v>3</v>
      </c>
      <c r="F38" s="7"/>
      <c r="G38" s="7"/>
      <c r="H38" s="7"/>
      <c r="I38" s="7"/>
      <c r="J38" s="7"/>
      <c r="K38" s="7">
        <v>0</v>
      </c>
      <c r="L38" s="7">
        <v>2</v>
      </c>
      <c r="M38" s="7" t="s">
        <v>20</v>
      </c>
      <c r="N38" s="7">
        <v>3</v>
      </c>
      <c r="O38" s="7"/>
      <c r="P38" s="7"/>
      <c r="Q38" s="7"/>
      <c r="R38" s="7"/>
      <c r="S38" s="7"/>
      <c r="T38" s="7"/>
      <c r="U38" s="7"/>
      <c r="V38" s="7"/>
    </row>
    <row r="39" spans="1:22" x14ac:dyDescent="0.2">
      <c r="A39" s="11" t="s">
        <v>47</v>
      </c>
      <c r="B39" s="28">
        <v>30</v>
      </c>
      <c r="C39" s="29">
        <v>0</v>
      </c>
      <c r="D39" s="7">
        <v>30</v>
      </c>
      <c r="E39" s="18">
        <v>1</v>
      </c>
      <c r="F39" s="7"/>
      <c r="G39" s="7">
        <v>0</v>
      </c>
      <c r="H39" s="7">
        <v>2</v>
      </c>
      <c r="I39" s="7" t="s">
        <v>20</v>
      </c>
      <c r="J39" s="7">
        <v>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x14ac:dyDescent="0.2">
      <c r="A40" s="11" t="s">
        <v>48</v>
      </c>
      <c r="B40" s="28">
        <f t="shared" si="10"/>
        <v>60</v>
      </c>
      <c r="C40" s="29">
        <f t="shared" si="11"/>
        <v>0</v>
      </c>
      <c r="D40" s="7">
        <f t="shared" si="11"/>
        <v>60</v>
      </c>
      <c r="E40" s="18">
        <f t="shared" si="12"/>
        <v>3</v>
      </c>
      <c r="F40" s="7"/>
      <c r="G40" s="7"/>
      <c r="H40" s="7"/>
      <c r="I40" s="7"/>
      <c r="J40" s="7"/>
      <c r="K40" s="7">
        <v>0</v>
      </c>
      <c r="L40" s="7">
        <v>4</v>
      </c>
      <c r="M40" s="7" t="s">
        <v>20</v>
      </c>
      <c r="N40" s="7">
        <v>3</v>
      </c>
      <c r="O40" s="7"/>
      <c r="P40" s="7"/>
      <c r="Q40" s="7"/>
      <c r="R40" s="7"/>
      <c r="S40" s="7"/>
      <c r="T40" s="7"/>
      <c r="U40" s="7"/>
      <c r="V40" s="7"/>
    </row>
    <row r="41" spans="1:22" x14ac:dyDescent="0.2">
      <c r="A41" s="11" t="s">
        <v>49</v>
      </c>
      <c r="B41" s="28">
        <f t="shared" si="10"/>
        <v>90</v>
      </c>
      <c r="C41" s="29">
        <f t="shared" si="11"/>
        <v>0</v>
      </c>
      <c r="D41" s="7">
        <f t="shared" si="11"/>
        <v>90</v>
      </c>
      <c r="E41" s="18">
        <f t="shared" si="12"/>
        <v>4</v>
      </c>
      <c r="F41" s="7"/>
      <c r="G41" s="7"/>
      <c r="H41" s="7"/>
      <c r="I41" s="7"/>
      <c r="J41" s="7"/>
      <c r="K41" s="7"/>
      <c r="L41" s="7"/>
      <c r="M41" s="7"/>
      <c r="N41" s="7"/>
      <c r="O41" s="7">
        <v>0</v>
      </c>
      <c r="P41" s="7">
        <v>6</v>
      </c>
      <c r="Q41" s="7" t="s">
        <v>20</v>
      </c>
      <c r="R41" s="7">
        <v>4</v>
      </c>
      <c r="S41" s="7"/>
      <c r="T41" s="7"/>
      <c r="U41" s="7"/>
      <c r="V41" s="7"/>
    </row>
    <row r="42" spans="1:22" x14ac:dyDescent="0.2">
      <c r="A42" s="11" t="s">
        <v>50</v>
      </c>
      <c r="B42" s="28">
        <f t="shared" si="10"/>
        <v>150</v>
      </c>
      <c r="C42" s="29">
        <f t="shared" si="11"/>
        <v>0</v>
      </c>
      <c r="D42" s="7">
        <f t="shared" si="11"/>
        <v>150</v>
      </c>
      <c r="E42" s="18">
        <f t="shared" si="12"/>
        <v>8</v>
      </c>
      <c r="F42" s="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7">
        <v>0</v>
      </c>
      <c r="T42" s="7">
        <v>10</v>
      </c>
      <c r="U42" s="7" t="s">
        <v>20</v>
      </c>
      <c r="V42" s="7">
        <v>8</v>
      </c>
    </row>
    <row r="43" spans="1:22" x14ac:dyDescent="0.2">
      <c r="A43" s="20" t="s">
        <v>43</v>
      </c>
      <c r="B43" s="18">
        <f>SUM(B37:B42)</f>
        <v>390</v>
      </c>
      <c r="C43" s="18">
        <f>SUM(C37:C42)</f>
        <v>0</v>
      </c>
      <c r="D43" s="18">
        <f>SUM(D37:D42)</f>
        <v>390</v>
      </c>
      <c r="E43" s="18">
        <f>SUM(E37:E42)</f>
        <v>22</v>
      </c>
      <c r="F43" s="30"/>
      <c r="G43" s="18">
        <f t="shared" ref="G43:V43" si="13">SUM(G36:G42)+G34</f>
        <v>11</v>
      </c>
      <c r="H43" s="18">
        <f t="shared" si="13"/>
        <v>15</v>
      </c>
      <c r="I43" s="18">
        <f t="shared" si="13"/>
        <v>0</v>
      </c>
      <c r="J43" s="21">
        <f t="shared" si="13"/>
        <v>32</v>
      </c>
      <c r="K43" s="18">
        <f t="shared" si="13"/>
        <v>12</v>
      </c>
      <c r="L43" s="18">
        <f t="shared" si="13"/>
        <v>14</v>
      </c>
      <c r="M43" s="18">
        <f t="shared" si="13"/>
        <v>0</v>
      </c>
      <c r="N43" s="21">
        <f t="shared" si="13"/>
        <v>30</v>
      </c>
      <c r="O43" s="18">
        <f t="shared" si="13"/>
        <v>12</v>
      </c>
      <c r="P43" s="18">
        <f t="shared" si="13"/>
        <v>18</v>
      </c>
      <c r="Q43" s="18">
        <f t="shared" si="13"/>
        <v>0</v>
      </c>
      <c r="R43" s="21">
        <f t="shared" si="13"/>
        <v>31</v>
      </c>
      <c r="S43" s="18">
        <f t="shared" si="13"/>
        <v>7</v>
      </c>
      <c r="T43" s="18">
        <f t="shared" si="13"/>
        <v>18</v>
      </c>
      <c r="U43" s="18">
        <f t="shared" si="13"/>
        <v>0</v>
      </c>
      <c r="V43" s="21">
        <f t="shared" si="13"/>
        <v>27</v>
      </c>
    </row>
    <row r="44" spans="1:22" x14ac:dyDescent="0.2">
      <c r="A44" s="31"/>
      <c r="B44" s="18">
        <f>+B34+B43</f>
        <v>1605</v>
      </c>
      <c r="C44" s="18">
        <f>+C34+C43</f>
        <v>630</v>
      </c>
      <c r="D44" s="18">
        <f>+D34+D43</f>
        <v>975</v>
      </c>
      <c r="E44" s="18">
        <f>+E34+E43</f>
        <v>120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2" x14ac:dyDescent="0.2">
      <c r="A45" s="31"/>
      <c r="B45" s="31"/>
      <c r="C45" s="31"/>
      <c r="D45" s="31"/>
      <c r="E45" s="32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x14ac:dyDescent="0.2">
      <c r="A46" s="31"/>
      <c r="B46" s="33">
        <f>SUM(C46:D46)</f>
        <v>1</v>
      </c>
      <c r="C46" s="33">
        <f>+C44/B44</f>
        <v>0.3925233644859813</v>
      </c>
      <c r="D46" s="33">
        <f>+D44/B44</f>
        <v>0.60747663551401865</v>
      </c>
      <c r="E46" s="32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x14ac:dyDescent="0.2">
      <c r="A47" s="31"/>
      <c r="B47" s="31"/>
      <c r="C47" s="31"/>
      <c r="D47" s="31"/>
      <c r="E47" s="32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x14ac:dyDescent="0.2">
      <c r="A48" s="31"/>
      <c r="B48" s="34" t="s">
        <v>51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1:22" x14ac:dyDescent="0.2">
      <c r="A49" s="31"/>
      <c r="B49" s="31" t="s">
        <v>52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1:22" x14ac:dyDescent="0.2">
      <c r="A50" s="31"/>
      <c r="B50" s="31" t="s">
        <v>53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1:22" x14ac:dyDescent="0.2">
      <c r="A51" s="31"/>
      <c r="B51" s="31" t="s">
        <v>54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</sheetData>
  <mergeCells count="22">
    <mergeCell ref="A7:D7"/>
    <mergeCell ref="A16:D16"/>
    <mergeCell ref="A26:D26"/>
    <mergeCell ref="A35:D35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C519DDF0-2DE4-4118-B203-C8D157FA3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9A1E9F-2405-47B1-94F0-A8A7BD4EE9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455F0-5BBF-4874-A4AE-482CD11E8F06}">
  <ds:schemaRefs>
    <ds:schemaRef ds:uri="http://schemas.microsoft.com/office/2006/documentManagement/types"/>
    <ds:schemaRef ds:uri="e8145b8f-b3f3-4a8c-894a-a44235af36ec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a9b9daa9-7c18-43cb-b739-b9d24a09a0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2023-06-19T07:00:39Z</dcterms:created>
  <dcterms:modified xsi:type="dcterms:W3CDTF">2023-06-19T07:01:50Z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