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C47" i="1"/>
  <c r="B47" i="1" s="1"/>
  <c r="E46" i="1"/>
  <c r="D46" i="1"/>
  <c r="C46" i="1"/>
  <c r="B46" i="1"/>
  <c r="E45" i="1"/>
  <c r="D45" i="1"/>
  <c r="C45" i="1"/>
  <c r="B45" i="1" s="1"/>
  <c r="E44" i="1"/>
  <c r="D44" i="1"/>
  <c r="C44" i="1"/>
  <c r="B44" i="1"/>
  <c r="E42" i="1"/>
  <c r="D42" i="1"/>
  <c r="C42" i="1"/>
  <c r="B42" i="1" s="1"/>
  <c r="E41" i="1"/>
  <c r="D41" i="1"/>
  <c r="C41" i="1"/>
  <c r="B41" i="1"/>
  <c r="E40" i="1"/>
  <c r="E48" i="1" s="1"/>
  <c r="D40" i="1"/>
  <c r="D48" i="1" s="1"/>
  <c r="C40" i="1"/>
  <c r="C48" i="1" s="1"/>
  <c r="V37" i="1"/>
  <c r="V48" i="1" s="1"/>
  <c r="U37" i="1"/>
  <c r="U48" i="1" s="1"/>
  <c r="T37" i="1"/>
  <c r="T48" i="1" s="1"/>
  <c r="S37" i="1"/>
  <c r="S48" i="1" s="1"/>
  <c r="R37" i="1"/>
  <c r="R48" i="1" s="1"/>
  <c r="Q37" i="1"/>
  <c r="Q48" i="1" s="1"/>
  <c r="P37" i="1"/>
  <c r="P48" i="1" s="1"/>
  <c r="O37" i="1"/>
  <c r="O48" i="1" s="1"/>
  <c r="N37" i="1"/>
  <c r="N48" i="1" s="1"/>
  <c r="M37" i="1"/>
  <c r="M48" i="1" s="1"/>
  <c r="L37" i="1"/>
  <c r="L48" i="1" s="1"/>
  <c r="K37" i="1"/>
  <c r="K48" i="1" s="1"/>
  <c r="J37" i="1"/>
  <c r="J48" i="1" s="1"/>
  <c r="I37" i="1"/>
  <c r="I48" i="1" s="1"/>
  <c r="H37" i="1"/>
  <c r="H48" i="1" s="1"/>
  <c r="G37" i="1"/>
  <c r="G48" i="1" s="1"/>
  <c r="E36" i="1"/>
  <c r="D36" i="1"/>
  <c r="C36" i="1"/>
  <c r="B36" i="1" s="1"/>
  <c r="E35" i="1"/>
  <c r="D35" i="1"/>
  <c r="C35" i="1"/>
  <c r="B35" i="1"/>
  <c r="E34" i="1"/>
  <c r="D34" i="1"/>
  <c r="C34" i="1"/>
  <c r="B34" i="1" s="1"/>
  <c r="E33" i="1"/>
  <c r="D33" i="1"/>
  <c r="C33" i="1"/>
  <c r="B33" i="1"/>
  <c r="E32" i="1"/>
  <c r="D32" i="1"/>
  <c r="C32" i="1"/>
  <c r="B32" i="1" s="1"/>
  <c r="E31" i="1"/>
  <c r="D31" i="1"/>
  <c r="C31" i="1"/>
  <c r="B31" i="1"/>
  <c r="E30" i="1"/>
  <c r="E29" i="1" s="1"/>
  <c r="D30" i="1"/>
  <c r="C30" i="1"/>
  <c r="B30" i="1" s="1"/>
  <c r="E28" i="1"/>
  <c r="D28" i="1"/>
  <c r="C28" i="1"/>
  <c r="B28" i="1" s="1"/>
  <c r="E27" i="1"/>
  <c r="D27" i="1"/>
  <c r="B27" i="1" s="1"/>
  <c r="C27" i="1"/>
  <c r="E26" i="1"/>
  <c r="D26" i="1"/>
  <c r="C26" i="1"/>
  <c r="B26" i="1" s="1"/>
  <c r="E25" i="1"/>
  <c r="D25" i="1"/>
  <c r="B25" i="1" s="1"/>
  <c r="C25" i="1"/>
  <c r="E24" i="1"/>
  <c r="D24" i="1"/>
  <c r="C24" i="1"/>
  <c r="B24" i="1" s="1"/>
  <c r="E23" i="1"/>
  <c r="D23" i="1"/>
  <c r="B23" i="1" s="1"/>
  <c r="C23" i="1"/>
  <c r="E22" i="1"/>
  <c r="D22" i="1"/>
  <c r="C22" i="1"/>
  <c r="B22" i="1" s="1"/>
  <c r="E21" i="1"/>
  <c r="E17" i="1" s="1"/>
  <c r="D21" i="1"/>
  <c r="B21" i="1" s="1"/>
  <c r="C21" i="1"/>
  <c r="E20" i="1"/>
  <c r="D20" i="1"/>
  <c r="C20" i="1"/>
  <c r="B20" i="1" s="1"/>
  <c r="D19" i="1"/>
  <c r="C19" i="1"/>
  <c r="B19" i="1" s="1"/>
  <c r="E18" i="1"/>
  <c r="D18" i="1"/>
  <c r="C18" i="1"/>
  <c r="B18" i="1"/>
  <c r="E16" i="1"/>
  <c r="D16" i="1"/>
  <c r="B16" i="1" s="1"/>
  <c r="C16" i="1"/>
  <c r="E15" i="1"/>
  <c r="D15" i="1"/>
  <c r="C15" i="1"/>
  <c r="B15" i="1" s="1"/>
  <c r="E14" i="1"/>
  <c r="D14" i="1"/>
  <c r="B14" i="1" s="1"/>
  <c r="C14" i="1"/>
  <c r="E13" i="1"/>
  <c r="D13" i="1"/>
  <c r="C13" i="1"/>
  <c r="B13" i="1" s="1"/>
  <c r="E12" i="1"/>
  <c r="D12" i="1"/>
  <c r="B12" i="1" s="1"/>
  <c r="C12" i="1"/>
  <c r="E11" i="1"/>
  <c r="D11" i="1"/>
  <c r="C11" i="1"/>
  <c r="B11" i="1" s="1"/>
  <c r="E10" i="1"/>
  <c r="D10" i="1"/>
  <c r="B10" i="1" s="1"/>
  <c r="C10" i="1"/>
  <c r="E9" i="1"/>
  <c r="D9" i="1"/>
  <c r="C9" i="1"/>
  <c r="B9" i="1" s="1"/>
  <c r="E8" i="1"/>
  <c r="E7" i="1" s="1"/>
  <c r="E37" i="1" s="1"/>
  <c r="E49" i="1" s="1"/>
  <c r="D8" i="1"/>
  <c r="D37" i="1" s="1"/>
  <c r="D49" i="1" s="1"/>
  <c r="C8" i="1"/>
  <c r="C37" i="1" l="1"/>
  <c r="C49" i="1" s="1"/>
  <c r="B8" i="1"/>
  <c r="B37" i="1" s="1"/>
  <c r="B40" i="1"/>
  <c r="B48" i="1" s="1"/>
  <c r="C51" i="1" l="1"/>
  <c r="B51" i="1" s="1"/>
  <c r="B49" i="1"/>
  <c r="D51" i="1" s="1"/>
</calcChain>
</file>

<file path=xl/sharedStrings.xml><?xml version="1.0" encoding="utf-8"?>
<sst xmlns="http://schemas.openxmlformats.org/spreadsheetml/2006/main" count="107" uniqueCount="61">
  <si>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</si>
  <si>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</si>
  <si>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</si>
  <si>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</si>
  <si>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</si>
  <si>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</si>
  <si>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</si>
  <si>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</si>
  <si>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</si>
  <si>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</si>
  <si>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</si>
  <si>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</si>
  <si>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</si>
  <si>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</si>
  <si>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Gazdaságtudományi és társadalomtudományi ismeretek</t>
  </si>
  <si>
    <t>Sportgazdaságtan I.</t>
  </si>
  <si>
    <t>K</t>
  </si>
  <si>
    <t>Sportszervezetek controllingja és pénzügyi elemzése</t>
  </si>
  <si>
    <t>G</t>
  </si>
  <si>
    <t>A társadalom és a sport</t>
  </si>
  <si>
    <t>Sportgazdaságtan II.</t>
  </si>
  <si>
    <t xml:space="preserve">Sportgazdaságtan I. </t>
  </si>
  <si>
    <t>Gazdasági jog</t>
  </si>
  <si>
    <t>Kutatásmódszertan</t>
  </si>
  <si>
    <t>Projektmenedzsment</t>
  </si>
  <si>
    <t>Üzleti tervezés</t>
  </si>
  <si>
    <t>Statisztika és ökonometria</t>
  </si>
  <si>
    <t>Sportközgazdász szakmai ismeretek</t>
  </si>
  <si>
    <t>A sportfinanszírozás makro- és mikrogazdasági vonatkozásai</t>
  </si>
  <si>
    <t>A sportszervezetek számvitele</t>
  </si>
  <si>
    <t>A sportszervezetek pénzügyei és adózása</t>
  </si>
  <si>
    <t>Nemzetközi és kereskedelmi sportjog</t>
  </si>
  <si>
    <t>Egyéni és csapatsportágak gazdaságtana</t>
  </si>
  <si>
    <t>Sportmarketing</t>
  </si>
  <si>
    <t>Nemzetközi szervezetek, licencia eljárások</t>
  </si>
  <si>
    <t>A világesemények szerepe a sportgazdaságban, olimpizmus</t>
  </si>
  <si>
    <t>Biztosítások a sportban</t>
  </si>
  <si>
    <t>Sportszervezetek vezetése és szervezeti felépítése</t>
  </si>
  <si>
    <t>Sportvezetői döntések</t>
  </si>
  <si>
    <t>Az intézmény által javasolt specializáció</t>
  </si>
  <si>
    <t>Élsportolók életpálya modelljei</t>
  </si>
  <si>
    <t>Infrastruktúra és sportvállalkozás</t>
  </si>
  <si>
    <t>Teljesítménymérés és -menedzsment</t>
  </si>
  <si>
    <t>Sport és turizmus</t>
  </si>
  <si>
    <t>Sikerlélektan</t>
  </si>
  <si>
    <t>A szabadidősport társadalmi, gazdasági kérdései</t>
  </si>
  <si>
    <t>Sport és média</t>
  </si>
  <si>
    <t>Összesen</t>
  </si>
  <si>
    <t>Kritériumfeltételek***</t>
  </si>
  <si>
    <t>szabadon választható 1.</t>
  </si>
  <si>
    <t>szabadon választható 2.</t>
  </si>
  <si>
    <t>szabadon választható 3.</t>
  </si>
  <si>
    <t>Szaknyelv</t>
  </si>
  <si>
    <r>
      <t>Diplomadolgozat</t>
    </r>
    <r>
      <rPr>
        <sz val="8"/>
        <rFont val="Times New Roman"/>
        <family val="1"/>
        <charset val="238"/>
      </rPr>
      <t xml:space="preserve"> 1</t>
    </r>
  </si>
  <si>
    <t>Diplomadolgozat 2</t>
  </si>
  <si>
    <t>Diplomadolgozat 3</t>
  </si>
  <si>
    <t>Szakmai gyakorlat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</si>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</sst>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1" fillId="0" borderId="0" xfId="1"/>
    <xf numFmtId="0" fontId="2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6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1" applyFont="1" applyBorder="1"/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3" fillId="0" borderId="0" xfId="1" applyNumberFormat="1" applyFont="1"/>
    <xf numFmtId="0" fontId="5" fillId="0" borderId="0" xfId="1" applyFo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workbookViewId="0">
      <selection sqref="A1:XFD1048576"/>
    </sheetView>
  </sheetViews>
  <sheetFormatPr defaultColWidth="9.140625" defaultRowHeight="12.75" x14ac:dyDescent="0.2"/>
  <cols>
    <col min="1" max="1" width="43.28515625" style="4" customWidth="1"/>
    <col min="2" max="2" width="6.7109375" style="4" customWidth="1"/>
    <col min="3" max="3" width="6.28515625" style="4" customWidth="1"/>
    <col min="4" max="4" width="6.7109375" style="4" customWidth="1"/>
    <col min="5" max="5" width="6.28515625" style="4" customWidth="1"/>
    <col min="6" max="6" width="15.7109375" style="4" bestFit="1" customWidth="1"/>
    <col min="7" max="7" width="3.7109375" style="4" customWidth="1"/>
    <col min="8" max="8" width="3.85546875" style="4" customWidth="1"/>
    <col min="9" max="9" width="3.28515625" style="4" customWidth="1"/>
    <col min="10" max="10" width="5.140625" style="4" customWidth="1"/>
    <col min="11" max="12" width="3.85546875" style="4" customWidth="1"/>
    <col min="13" max="13" width="4.140625" style="4" customWidth="1"/>
    <col min="14" max="14" width="5.140625" style="4" customWidth="1"/>
    <col min="15" max="16" width="3.85546875" style="4" customWidth="1"/>
    <col min="17" max="17" width="4" style="4" customWidth="1"/>
    <col min="18" max="18" width="5.140625" style="4" customWidth="1"/>
    <col min="19" max="20" width="3.85546875" style="4" customWidth="1"/>
    <col min="21" max="21" width="4.140625" style="4" customWidth="1"/>
    <col min="22" max="22" width="5.140625" style="4" customWidth="1"/>
    <col min="23" max="16384" width="9.140625" style="4"/>
  </cols>
  <sheetData>
    <row r="1" spans="1:22" ht="12.75" customHeight="1" x14ac:dyDescent="0.2">
      <c r="A1" s="1" t="s">
        <v>0</v>
      </c>
      <c r="B1" s="1" t="s">
        <v>1</v>
      </c>
      <c r="C1" s="2"/>
      <c r="D1" s="2"/>
      <c r="E1" s="2"/>
      <c r="F1" s="2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2.75" customHeight="1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2"/>
      <c r="G3" s="1" t="s">
        <v>8</v>
      </c>
      <c r="H3" s="1"/>
      <c r="I3" s="1"/>
      <c r="J3" s="1"/>
      <c r="K3" s="1"/>
      <c r="L3" s="1"/>
      <c r="M3" s="1"/>
      <c r="N3" s="1"/>
      <c r="O3" s="1" t="s">
        <v>9</v>
      </c>
      <c r="P3" s="1"/>
      <c r="Q3" s="1"/>
      <c r="R3" s="1"/>
      <c r="S3" s="1"/>
      <c r="T3" s="1"/>
      <c r="U3" s="1"/>
      <c r="V3" s="1"/>
    </row>
    <row r="4" spans="1:22" x14ac:dyDescent="0.2">
      <c r="A4" s="1"/>
      <c r="B4" s="5"/>
      <c r="C4" s="5"/>
      <c r="D4" s="5"/>
      <c r="E4" s="6"/>
      <c r="F4" s="2"/>
      <c r="G4" s="1">
        <v>1</v>
      </c>
      <c r="H4" s="1"/>
      <c r="I4" s="1"/>
      <c r="J4" s="1"/>
      <c r="K4" s="1">
        <v>2</v>
      </c>
      <c r="L4" s="1"/>
      <c r="M4" s="1"/>
      <c r="N4" s="1"/>
      <c r="O4" s="1">
        <v>3</v>
      </c>
      <c r="P4" s="1"/>
      <c r="Q4" s="1"/>
      <c r="R4" s="1"/>
      <c r="S4" s="1">
        <v>4</v>
      </c>
      <c r="T4" s="1"/>
      <c r="U4" s="1"/>
      <c r="V4" s="1"/>
    </row>
    <row r="5" spans="1:22" x14ac:dyDescent="0.2">
      <c r="A5" s="1"/>
      <c r="B5" s="5"/>
      <c r="C5" s="5"/>
      <c r="D5" s="5"/>
      <c r="E5" s="6"/>
      <c r="F5" s="2"/>
      <c r="G5" s="1">
        <v>15</v>
      </c>
      <c r="H5" s="1"/>
      <c r="I5" s="1"/>
      <c r="J5" s="1"/>
      <c r="K5" s="1">
        <v>15</v>
      </c>
      <c r="L5" s="1"/>
      <c r="M5" s="1"/>
      <c r="N5" s="1"/>
      <c r="O5" s="1">
        <v>15</v>
      </c>
      <c r="P5" s="1"/>
      <c r="Q5" s="1"/>
      <c r="R5" s="1"/>
      <c r="S5" s="1">
        <v>15</v>
      </c>
      <c r="T5" s="1"/>
      <c r="U5" s="1"/>
      <c r="V5" s="1"/>
    </row>
    <row r="6" spans="1:22" ht="27" customHeight="1" x14ac:dyDescent="0.2">
      <c r="A6" s="1"/>
      <c r="B6" s="5"/>
      <c r="C6" s="5"/>
      <c r="D6" s="5"/>
      <c r="E6" s="6"/>
      <c r="F6" s="2"/>
      <c r="G6" s="7" t="s">
        <v>10</v>
      </c>
      <c r="H6" s="7" t="s">
        <v>11</v>
      </c>
      <c r="I6" s="7" t="s">
        <v>12</v>
      </c>
      <c r="J6" s="7" t="s">
        <v>13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10</v>
      </c>
      <c r="T6" s="7" t="s">
        <v>11</v>
      </c>
      <c r="U6" s="7" t="s">
        <v>12</v>
      </c>
      <c r="V6" s="7" t="s">
        <v>13</v>
      </c>
    </row>
    <row r="7" spans="1:22" x14ac:dyDescent="0.2">
      <c r="A7" s="8" t="s">
        <v>14</v>
      </c>
      <c r="B7" s="8"/>
      <c r="C7" s="8"/>
      <c r="D7" s="8"/>
      <c r="E7" s="9">
        <f>SUM(E8:E16)</f>
        <v>33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x14ac:dyDescent="0.2">
      <c r="A8" s="11" t="s">
        <v>15</v>
      </c>
      <c r="B8" s="7">
        <f>C8+D8</f>
        <v>60</v>
      </c>
      <c r="C8" s="7">
        <f t="shared" ref="C8:D16" si="0">(G8+K8+O8+S8)*15</f>
        <v>30</v>
      </c>
      <c r="D8" s="7">
        <f t="shared" si="0"/>
        <v>30</v>
      </c>
      <c r="E8" s="12">
        <f t="shared" ref="E8:E16" si="1">+J8+N8+R8+V8</f>
        <v>5</v>
      </c>
      <c r="F8" s="7"/>
      <c r="G8" s="7">
        <v>2</v>
      </c>
      <c r="H8" s="7">
        <v>2</v>
      </c>
      <c r="I8" s="7" t="s">
        <v>16</v>
      </c>
      <c r="J8" s="7">
        <v>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2">
      <c r="A9" s="13" t="s">
        <v>17</v>
      </c>
      <c r="B9" s="7">
        <f>C9+D9</f>
        <v>60</v>
      </c>
      <c r="C9" s="7">
        <f>(G9+K9+O9+S9)*15</f>
        <v>30</v>
      </c>
      <c r="D9" s="7">
        <f>(H9+L9+P9+T9)*15</f>
        <v>30</v>
      </c>
      <c r="E9" s="12">
        <f>+J9+N9+R9+V9</f>
        <v>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2</v>
      </c>
      <c r="T9" s="7">
        <v>2</v>
      </c>
      <c r="U9" s="7" t="s">
        <v>18</v>
      </c>
      <c r="V9" s="7">
        <v>4</v>
      </c>
    </row>
    <row r="10" spans="1:22" x14ac:dyDescent="0.2">
      <c r="A10" s="11" t="s">
        <v>19</v>
      </c>
      <c r="B10" s="7">
        <f>SUM(C10:D10)</f>
        <v>30</v>
      </c>
      <c r="C10" s="7">
        <f t="shared" si="0"/>
        <v>30</v>
      </c>
      <c r="D10" s="7">
        <f t="shared" si="0"/>
        <v>0</v>
      </c>
      <c r="E10" s="12">
        <f t="shared" si="1"/>
        <v>3</v>
      </c>
      <c r="F10" s="14"/>
      <c r="G10" s="7">
        <v>2</v>
      </c>
      <c r="H10" s="7">
        <v>0</v>
      </c>
      <c r="I10" s="7" t="s">
        <v>18</v>
      </c>
      <c r="J10" s="7">
        <v>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x14ac:dyDescent="0.2">
      <c r="A11" s="11" t="s">
        <v>20</v>
      </c>
      <c r="B11" s="7">
        <f>C11+D11</f>
        <v>60</v>
      </c>
      <c r="C11" s="7">
        <f t="shared" si="0"/>
        <v>30</v>
      </c>
      <c r="D11" s="7">
        <f t="shared" si="0"/>
        <v>30</v>
      </c>
      <c r="E11" s="12">
        <f t="shared" si="1"/>
        <v>4</v>
      </c>
      <c r="F11" s="7" t="s">
        <v>21</v>
      </c>
      <c r="G11" s="7"/>
      <c r="H11" s="7"/>
      <c r="I11" s="7"/>
      <c r="J11" s="7"/>
      <c r="K11" s="7">
        <v>2</v>
      </c>
      <c r="L11" s="7">
        <v>2</v>
      </c>
      <c r="M11" s="7" t="s">
        <v>18</v>
      </c>
      <c r="N11" s="7">
        <v>4</v>
      </c>
      <c r="O11" s="7"/>
      <c r="P11" s="7"/>
      <c r="Q11" s="7"/>
      <c r="R11" s="7"/>
      <c r="S11" s="7"/>
      <c r="T11" s="7"/>
      <c r="U11" s="7"/>
      <c r="V11" s="7"/>
    </row>
    <row r="12" spans="1:22" x14ac:dyDescent="0.2">
      <c r="A12" s="13" t="s">
        <v>22</v>
      </c>
      <c r="B12" s="7">
        <f>SUM(C12:D12)</f>
        <v>30</v>
      </c>
      <c r="C12" s="7">
        <f t="shared" si="0"/>
        <v>30</v>
      </c>
      <c r="D12" s="7">
        <f t="shared" si="0"/>
        <v>0</v>
      </c>
      <c r="E12" s="12">
        <f t="shared" si="1"/>
        <v>3</v>
      </c>
      <c r="F12" s="14"/>
      <c r="G12" s="7">
        <v>2</v>
      </c>
      <c r="H12" s="7">
        <v>0</v>
      </c>
      <c r="I12" s="7" t="s">
        <v>16</v>
      </c>
      <c r="J12" s="7">
        <v>3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x14ac:dyDescent="0.2">
      <c r="A13" s="13" t="s">
        <v>23</v>
      </c>
      <c r="B13" s="7">
        <f>SUM(C13:D13)</f>
        <v>30</v>
      </c>
      <c r="C13" s="7">
        <f t="shared" si="0"/>
        <v>0</v>
      </c>
      <c r="D13" s="7">
        <f t="shared" si="0"/>
        <v>30</v>
      </c>
      <c r="E13" s="12">
        <f t="shared" si="1"/>
        <v>2</v>
      </c>
      <c r="F13" s="14"/>
      <c r="G13" s="7"/>
      <c r="H13" s="7"/>
      <c r="I13" s="7"/>
      <c r="J13" s="7"/>
      <c r="K13" s="7">
        <v>0</v>
      </c>
      <c r="L13" s="7">
        <v>2</v>
      </c>
      <c r="M13" s="7" t="s">
        <v>18</v>
      </c>
      <c r="N13" s="7">
        <v>2</v>
      </c>
      <c r="O13" s="7"/>
      <c r="P13" s="7"/>
      <c r="Q13" s="7"/>
      <c r="R13" s="7"/>
      <c r="S13" s="7"/>
      <c r="T13" s="7"/>
      <c r="U13" s="7"/>
      <c r="V13" s="7"/>
    </row>
    <row r="14" spans="1:22" x14ac:dyDescent="0.2">
      <c r="A14" s="11" t="s">
        <v>24</v>
      </c>
      <c r="B14" s="7">
        <f>SUM(C14:D14)</f>
        <v>45</v>
      </c>
      <c r="C14" s="7">
        <f t="shared" si="0"/>
        <v>15</v>
      </c>
      <c r="D14" s="7">
        <f t="shared" si="0"/>
        <v>30</v>
      </c>
      <c r="E14" s="12">
        <f t="shared" si="1"/>
        <v>4</v>
      </c>
      <c r="F14" s="1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>
        <v>1</v>
      </c>
      <c r="T14" s="7">
        <v>2</v>
      </c>
      <c r="U14" s="7" t="s">
        <v>18</v>
      </c>
      <c r="V14" s="7">
        <v>4</v>
      </c>
    </row>
    <row r="15" spans="1:22" x14ac:dyDescent="0.2">
      <c r="A15" s="11" t="s">
        <v>25</v>
      </c>
      <c r="B15" s="7">
        <f>C15+D15</f>
        <v>60</v>
      </c>
      <c r="C15" s="7">
        <f t="shared" si="0"/>
        <v>30</v>
      </c>
      <c r="D15" s="7">
        <f t="shared" si="0"/>
        <v>30</v>
      </c>
      <c r="E15" s="12">
        <f t="shared" si="1"/>
        <v>4</v>
      </c>
      <c r="F15" s="7"/>
      <c r="G15" s="7"/>
      <c r="H15" s="7"/>
      <c r="I15" s="7"/>
      <c r="J15" s="7"/>
      <c r="K15" s="7"/>
      <c r="L15" s="7"/>
      <c r="M15" s="7"/>
      <c r="N15" s="7"/>
      <c r="O15" s="7">
        <v>2</v>
      </c>
      <c r="P15" s="7">
        <v>2</v>
      </c>
      <c r="Q15" s="7" t="s">
        <v>18</v>
      </c>
      <c r="R15" s="7">
        <v>4</v>
      </c>
      <c r="S15" s="7"/>
      <c r="T15" s="7"/>
      <c r="U15" s="7"/>
      <c r="V15" s="7"/>
    </row>
    <row r="16" spans="1:22" x14ac:dyDescent="0.2">
      <c r="A16" s="11" t="s">
        <v>26</v>
      </c>
      <c r="B16" s="7">
        <f>C16+D16</f>
        <v>45</v>
      </c>
      <c r="C16" s="7">
        <f t="shared" si="0"/>
        <v>30</v>
      </c>
      <c r="D16" s="7">
        <f t="shared" si="0"/>
        <v>15</v>
      </c>
      <c r="E16" s="12">
        <f t="shared" si="1"/>
        <v>4</v>
      </c>
      <c r="F16" s="7"/>
      <c r="G16" s="7">
        <v>2</v>
      </c>
      <c r="H16" s="7">
        <v>1</v>
      </c>
      <c r="I16" s="7" t="s">
        <v>16</v>
      </c>
      <c r="J16" s="7">
        <v>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">
      <c r="A17" s="8" t="s">
        <v>27</v>
      </c>
      <c r="B17" s="8"/>
      <c r="C17" s="8"/>
      <c r="D17" s="8"/>
      <c r="E17" s="12">
        <f>SUM(E18:E28)</f>
        <v>40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2">
      <c r="A18" s="11" t="s">
        <v>28</v>
      </c>
      <c r="B18" s="7">
        <f>C18+D18</f>
        <v>60</v>
      </c>
      <c r="C18" s="7">
        <f t="shared" ref="C18:D28" si="2">(G18+K18+O18+S18)*15</f>
        <v>30</v>
      </c>
      <c r="D18" s="7">
        <f t="shared" si="2"/>
        <v>30</v>
      </c>
      <c r="E18" s="12">
        <f t="shared" ref="E18:E28" si="3">+J18+N18+R18+V18</f>
        <v>4</v>
      </c>
      <c r="F18" s="7"/>
      <c r="G18" s="7"/>
      <c r="H18" s="7"/>
      <c r="I18" s="7"/>
      <c r="J18" s="7"/>
      <c r="K18" s="7">
        <v>2</v>
      </c>
      <c r="L18" s="7">
        <v>2</v>
      </c>
      <c r="M18" s="7" t="s">
        <v>16</v>
      </c>
      <c r="N18" s="7">
        <v>4</v>
      </c>
      <c r="O18" s="7"/>
      <c r="P18" s="7"/>
      <c r="Q18" s="7"/>
      <c r="R18" s="7"/>
      <c r="S18" s="7"/>
      <c r="T18" s="7"/>
      <c r="U18" s="7"/>
      <c r="V18" s="7"/>
    </row>
    <row r="19" spans="1:22" x14ac:dyDescent="0.2">
      <c r="A19" s="13" t="s">
        <v>29</v>
      </c>
      <c r="B19" s="7">
        <f>C19+D19</f>
        <v>60</v>
      </c>
      <c r="C19" s="7">
        <f t="shared" si="2"/>
        <v>30</v>
      </c>
      <c r="D19" s="7">
        <f t="shared" si="2"/>
        <v>30</v>
      </c>
      <c r="E19" s="12">
        <v>4</v>
      </c>
      <c r="F19" s="7"/>
      <c r="G19" s="7"/>
      <c r="H19" s="7"/>
      <c r="I19" s="7"/>
      <c r="J19" s="7"/>
      <c r="K19" s="7"/>
      <c r="L19" s="7"/>
      <c r="M19" s="7"/>
      <c r="N19" s="7"/>
      <c r="O19" s="7">
        <v>2</v>
      </c>
      <c r="P19" s="7">
        <v>2</v>
      </c>
      <c r="Q19" s="7" t="s">
        <v>16</v>
      </c>
      <c r="R19" s="7">
        <v>4</v>
      </c>
      <c r="S19" s="7"/>
      <c r="T19" s="7"/>
      <c r="U19" s="7"/>
      <c r="V19" s="7"/>
    </row>
    <row r="20" spans="1:22" ht="12.75" customHeight="1" x14ac:dyDescent="0.2">
      <c r="A20" s="13" t="s">
        <v>30</v>
      </c>
      <c r="B20" s="7">
        <f>C20+D20</f>
        <v>60</v>
      </c>
      <c r="C20" s="7">
        <f t="shared" si="2"/>
        <v>30</v>
      </c>
      <c r="D20" s="7">
        <f t="shared" si="2"/>
        <v>30</v>
      </c>
      <c r="E20" s="12">
        <f t="shared" si="3"/>
        <v>4</v>
      </c>
      <c r="F20" s="7"/>
      <c r="G20" s="7"/>
      <c r="H20" s="7"/>
      <c r="I20" s="7"/>
      <c r="J20" s="7"/>
      <c r="K20" s="7"/>
      <c r="L20" s="7"/>
      <c r="M20" s="7"/>
      <c r="N20" s="7"/>
      <c r="O20" s="7">
        <v>2</v>
      </c>
      <c r="P20" s="7">
        <v>2</v>
      </c>
      <c r="Q20" s="7" t="s">
        <v>18</v>
      </c>
      <c r="R20" s="7">
        <v>4</v>
      </c>
      <c r="S20" s="7"/>
      <c r="T20" s="7"/>
      <c r="U20" s="7"/>
      <c r="V20" s="7"/>
    </row>
    <row r="21" spans="1:22" x14ac:dyDescent="0.2">
      <c r="A21" s="13" t="s">
        <v>31</v>
      </c>
      <c r="B21" s="7">
        <f>SUM(C21:D21)</f>
        <v>60</v>
      </c>
      <c r="C21" s="7">
        <f t="shared" si="2"/>
        <v>45</v>
      </c>
      <c r="D21" s="7">
        <f t="shared" si="2"/>
        <v>15</v>
      </c>
      <c r="E21" s="12">
        <f t="shared" si="3"/>
        <v>4</v>
      </c>
      <c r="F21" s="15"/>
      <c r="G21" s="7">
        <v>3</v>
      </c>
      <c r="H21" s="7">
        <v>1</v>
      </c>
      <c r="I21" s="7" t="s">
        <v>16</v>
      </c>
      <c r="J21" s="7">
        <v>4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2">
      <c r="A22" s="13" t="s">
        <v>32</v>
      </c>
      <c r="B22" s="7">
        <f>SUM(C22:D22)</f>
        <v>30</v>
      </c>
      <c r="C22" s="7">
        <f t="shared" si="2"/>
        <v>30</v>
      </c>
      <c r="D22" s="7">
        <f t="shared" si="2"/>
        <v>0</v>
      </c>
      <c r="E22" s="12">
        <f t="shared" si="3"/>
        <v>3</v>
      </c>
      <c r="F22" s="15"/>
      <c r="G22" s="7">
        <v>2</v>
      </c>
      <c r="H22" s="7">
        <v>0</v>
      </c>
      <c r="I22" s="7" t="s">
        <v>16</v>
      </c>
      <c r="J22" s="7">
        <v>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">
      <c r="A23" s="13" t="s">
        <v>33</v>
      </c>
      <c r="B23" s="7">
        <f>SUM(C23:D23)</f>
        <v>45</v>
      </c>
      <c r="C23" s="7">
        <f t="shared" si="2"/>
        <v>30</v>
      </c>
      <c r="D23" s="7">
        <f t="shared" si="2"/>
        <v>15</v>
      </c>
      <c r="E23" s="12">
        <f t="shared" si="3"/>
        <v>3</v>
      </c>
      <c r="F23" s="15"/>
      <c r="G23" s="7"/>
      <c r="H23" s="7"/>
      <c r="I23" s="7"/>
      <c r="J23" s="7"/>
      <c r="K23" s="7"/>
      <c r="L23" s="7"/>
      <c r="M23" s="7"/>
      <c r="N23" s="7"/>
      <c r="O23" s="7">
        <v>2</v>
      </c>
      <c r="P23" s="7">
        <v>1</v>
      </c>
      <c r="Q23" s="7" t="s">
        <v>18</v>
      </c>
      <c r="R23" s="7">
        <v>3</v>
      </c>
      <c r="S23" s="7"/>
      <c r="T23" s="7"/>
      <c r="U23" s="7"/>
      <c r="V23" s="7"/>
    </row>
    <row r="24" spans="1:22" x14ac:dyDescent="0.2">
      <c r="A24" s="13" t="s">
        <v>34</v>
      </c>
      <c r="B24" s="7">
        <f>SUM(C24:D24)</f>
        <v>45</v>
      </c>
      <c r="C24" s="7">
        <f t="shared" si="2"/>
        <v>30</v>
      </c>
      <c r="D24" s="7">
        <f t="shared" si="2"/>
        <v>15</v>
      </c>
      <c r="E24" s="12">
        <f t="shared" si="3"/>
        <v>4</v>
      </c>
      <c r="F24" s="14"/>
      <c r="G24" s="7"/>
      <c r="H24" s="7"/>
      <c r="I24" s="7"/>
      <c r="J24" s="7"/>
      <c r="K24" s="7">
        <v>2</v>
      </c>
      <c r="L24" s="7">
        <v>1</v>
      </c>
      <c r="M24" s="7" t="s">
        <v>16</v>
      </c>
      <c r="N24" s="7">
        <v>4</v>
      </c>
      <c r="O24" s="7"/>
      <c r="P24" s="7"/>
      <c r="Q24" s="7"/>
      <c r="R24" s="7"/>
      <c r="S24" s="7"/>
      <c r="T24" s="7"/>
      <c r="U24" s="7"/>
      <c r="V24" s="7"/>
    </row>
    <row r="25" spans="1:22" x14ac:dyDescent="0.2">
      <c r="A25" s="13" t="s">
        <v>35</v>
      </c>
      <c r="B25" s="7">
        <f>SUM(C25:D25)</f>
        <v>45</v>
      </c>
      <c r="C25" s="7">
        <f t="shared" si="2"/>
        <v>45</v>
      </c>
      <c r="D25" s="7">
        <f t="shared" si="2"/>
        <v>0</v>
      </c>
      <c r="E25" s="12">
        <f t="shared" si="3"/>
        <v>4</v>
      </c>
      <c r="F25" s="15"/>
      <c r="G25" s="7"/>
      <c r="H25" s="7"/>
      <c r="I25" s="7"/>
      <c r="J25" s="7"/>
      <c r="K25" s="7">
        <v>3</v>
      </c>
      <c r="L25" s="7">
        <v>0</v>
      </c>
      <c r="M25" s="7" t="s">
        <v>16</v>
      </c>
      <c r="N25" s="7">
        <v>4</v>
      </c>
      <c r="O25" s="7"/>
      <c r="P25" s="7"/>
      <c r="Q25" s="7"/>
      <c r="R25" s="7"/>
      <c r="S25" s="7"/>
      <c r="T25" s="7"/>
      <c r="U25" s="7"/>
      <c r="V25" s="7"/>
    </row>
    <row r="26" spans="1:22" ht="12.75" customHeight="1" x14ac:dyDescent="0.2">
      <c r="A26" s="13" t="s">
        <v>36</v>
      </c>
      <c r="B26" s="7">
        <f>C26+D26</f>
        <v>30</v>
      </c>
      <c r="C26" s="7">
        <f t="shared" si="2"/>
        <v>30</v>
      </c>
      <c r="D26" s="7">
        <f t="shared" si="2"/>
        <v>0</v>
      </c>
      <c r="E26" s="12">
        <f t="shared" si="3"/>
        <v>3</v>
      </c>
      <c r="F26" s="7"/>
      <c r="G26" s="7"/>
      <c r="H26" s="7"/>
      <c r="I26" s="7"/>
      <c r="J26" s="7"/>
      <c r="K26" s="7"/>
      <c r="L26" s="7"/>
      <c r="M26" s="7"/>
      <c r="N26" s="7"/>
      <c r="O26" s="7">
        <v>2</v>
      </c>
      <c r="P26" s="7">
        <v>0</v>
      </c>
      <c r="Q26" s="7" t="s">
        <v>16</v>
      </c>
      <c r="R26" s="7">
        <v>3</v>
      </c>
      <c r="S26" s="7"/>
      <c r="T26" s="7"/>
      <c r="U26" s="7"/>
      <c r="V26" s="7"/>
    </row>
    <row r="27" spans="1:22" x14ac:dyDescent="0.2">
      <c r="A27" s="13" t="s">
        <v>37</v>
      </c>
      <c r="B27" s="7">
        <f>SUM(C27:D27)</f>
        <v>45</v>
      </c>
      <c r="C27" s="7">
        <f t="shared" si="2"/>
        <v>30</v>
      </c>
      <c r="D27" s="7">
        <f t="shared" si="2"/>
        <v>15</v>
      </c>
      <c r="E27" s="12">
        <f t="shared" si="3"/>
        <v>4</v>
      </c>
      <c r="F27" s="14"/>
      <c r="G27" s="7">
        <v>2</v>
      </c>
      <c r="H27" s="7">
        <v>1</v>
      </c>
      <c r="I27" s="7" t="s">
        <v>16</v>
      </c>
      <c r="J27" s="7">
        <v>4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2">
      <c r="A28" s="13" t="s">
        <v>38</v>
      </c>
      <c r="B28" s="7">
        <f>SUM(C28:D28)</f>
        <v>45</v>
      </c>
      <c r="C28" s="7">
        <f t="shared" si="2"/>
        <v>30</v>
      </c>
      <c r="D28" s="7">
        <f t="shared" si="2"/>
        <v>15</v>
      </c>
      <c r="E28" s="12">
        <f t="shared" si="3"/>
        <v>3</v>
      </c>
      <c r="F28" s="14"/>
      <c r="G28" s="7"/>
      <c r="H28" s="7"/>
      <c r="I28" s="7"/>
      <c r="J28" s="7"/>
      <c r="K28" s="7"/>
      <c r="L28" s="7"/>
      <c r="M28" s="7"/>
      <c r="N28" s="7"/>
      <c r="O28" s="7">
        <v>2</v>
      </c>
      <c r="P28" s="7">
        <v>1</v>
      </c>
      <c r="Q28" s="7" t="s">
        <v>16</v>
      </c>
      <c r="R28" s="7">
        <v>3</v>
      </c>
      <c r="S28" s="7"/>
      <c r="T28" s="7"/>
      <c r="U28" s="7"/>
      <c r="V28" s="7"/>
    </row>
    <row r="29" spans="1:22" x14ac:dyDescent="0.2">
      <c r="A29" s="8" t="s">
        <v>39</v>
      </c>
      <c r="B29" s="8"/>
      <c r="C29" s="8"/>
      <c r="D29" s="8"/>
      <c r="E29" s="12">
        <f>SUM(E30:E36)</f>
        <v>25</v>
      </c>
      <c r="F29" s="14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x14ac:dyDescent="0.2">
      <c r="A30" s="13" t="s">
        <v>40</v>
      </c>
      <c r="B30" s="7">
        <f t="shared" ref="B30:B36" si="4">SUM(C30:D30)</f>
        <v>30</v>
      </c>
      <c r="C30" s="7">
        <f t="shared" ref="C30:D36" si="5">(G30+K30+O30+S30)*15</f>
        <v>30</v>
      </c>
      <c r="D30" s="7">
        <f t="shared" si="5"/>
        <v>0</v>
      </c>
      <c r="E30" s="12">
        <f t="shared" ref="E30:E36" si="6">+J30+N30+R30+V30</f>
        <v>3</v>
      </c>
      <c r="F30" s="14"/>
      <c r="G30" s="7"/>
      <c r="H30" s="7"/>
      <c r="I30" s="7"/>
      <c r="J30" s="7"/>
      <c r="K30" s="7">
        <v>2</v>
      </c>
      <c r="L30" s="7">
        <v>0</v>
      </c>
      <c r="M30" s="7" t="s">
        <v>16</v>
      </c>
      <c r="N30" s="7">
        <v>3</v>
      </c>
      <c r="O30" s="7"/>
      <c r="P30" s="7"/>
      <c r="Q30" s="7"/>
      <c r="R30" s="7"/>
      <c r="S30" s="7"/>
      <c r="T30" s="7"/>
      <c r="U30" s="7"/>
      <c r="V30" s="7"/>
    </row>
    <row r="31" spans="1:22" x14ac:dyDescent="0.2">
      <c r="A31" s="13" t="s">
        <v>41</v>
      </c>
      <c r="B31" s="7">
        <f t="shared" si="4"/>
        <v>60</v>
      </c>
      <c r="C31" s="7">
        <f t="shared" si="5"/>
        <v>30</v>
      </c>
      <c r="D31" s="7">
        <f t="shared" si="5"/>
        <v>30</v>
      </c>
      <c r="E31" s="12">
        <f t="shared" si="6"/>
        <v>4</v>
      </c>
      <c r="F31" s="14"/>
      <c r="G31" s="7"/>
      <c r="H31" s="7"/>
      <c r="I31" s="7"/>
      <c r="J31" s="7"/>
      <c r="K31" s="7"/>
      <c r="L31" s="7"/>
      <c r="M31" s="7"/>
      <c r="N31" s="7"/>
      <c r="O31" s="7">
        <v>2</v>
      </c>
      <c r="P31" s="7">
        <v>2</v>
      </c>
      <c r="Q31" s="7" t="s">
        <v>16</v>
      </c>
      <c r="R31" s="7">
        <v>4</v>
      </c>
      <c r="S31" s="7"/>
      <c r="T31" s="7"/>
      <c r="U31" s="7"/>
      <c r="V31" s="7"/>
    </row>
    <row r="32" spans="1:22" x14ac:dyDescent="0.2">
      <c r="A32" s="13" t="s">
        <v>42</v>
      </c>
      <c r="B32" s="7">
        <f t="shared" si="4"/>
        <v>45</v>
      </c>
      <c r="C32" s="7">
        <f t="shared" si="5"/>
        <v>30</v>
      </c>
      <c r="D32" s="7">
        <f t="shared" si="5"/>
        <v>15</v>
      </c>
      <c r="E32" s="12">
        <f t="shared" si="6"/>
        <v>4</v>
      </c>
      <c r="F32" s="14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>
        <v>2</v>
      </c>
      <c r="T32" s="7">
        <v>1</v>
      </c>
      <c r="U32" s="7" t="s">
        <v>16</v>
      </c>
      <c r="V32" s="7">
        <v>4</v>
      </c>
    </row>
    <row r="33" spans="1:22" x14ac:dyDescent="0.2">
      <c r="A33" s="13" t="s">
        <v>43</v>
      </c>
      <c r="B33" s="7">
        <f t="shared" si="4"/>
        <v>45</v>
      </c>
      <c r="C33" s="7">
        <f t="shared" si="5"/>
        <v>30</v>
      </c>
      <c r="D33" s="7">
        <f t="shared" si="5"/>
        <v>15</v>
      </c>
      <c r="E33" s="12">
        <f t="shared" si="6"/>
        <v>4</v>
      </c>
      <c r="F33" s="14"/>
      <c r="G33" s="7"/>
      <c r="H33" s="7"/>
      <c r="I33" s="7"/>
      <c r="J33" s="7"/>
      <c r="K33" s="7">
        <v>2</v>
      </c>
      <c r="L33" s="7">
        <v>1</v>
      </c>
      <c r="M33" s="7" t="s">
        <v>18</v>
      </c>
      <c r="N33" s="7">
        <v>4</v>
      </c>
      <c r="O33" s="7"/>
      <c r="P33" s="7"/>
      <c r="Q33" s="7"/>
      <c r="R33" s="7"/>
      <c r="S33" s="7"/>
      <c r="T33" s="7"/>
      <c r="U33" s="7"/>
      <c r="V33" s="7"/>
    </row>
    <row r="34" spans="1:22" x14ac:dyDescent="0.2">
      <c r="A34" s="13" t="s">
        <v>44</v>
      </c>
      <c r="B34" s="7">
        <f t="shared" si="4"/>
        <v>30</v>
      </c>
      <c r="C34" s="7">
        <f t="shared" si="5"/>
        <v>30</v>
      </c>
      <c r="D34" s="7">
        <f t="shared" si="5"/>
        <v>0</v>
      </c>
      <c r="E34" s="12">
        <f t="shared" si="6"/>
        <v>3</v>
      </c>
      <c r="F34" s="14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>
        <v>2</v>
      </c>
      <c r="T34" s="7">
        <v>0</v>
      </c>
      <c r="U34" s="7" t="s">
        <v>16</v>
      </c>
      <c r="V34" s="7">
        <v>3</v>
      </c>
    </row>
    <row r="35" spans="1:22" x14ac:dyDescent="0.2">
      <c r="A35" s="13" t="s">
        <v>45</v>
      </c>
      <c r="B35" s="7">
        <f t="shared" si="4"/>
        <v>30</v>
      </c>
      <c r="C35" s="7">
        <f t="shared" si="5"/>
        <v>30</v>
      </c>
      <c r="D35" s="7">
        <f t="shared" si="5"/>
        <v>0</v>
      </c>
      <c r="E35" s="12">
        <f t="shared" si="6"/>
        <v>3</v>
      </c>
      <c r="F35" s="14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>
        <v>2</v>
      </c>
      <c r="T35" s="7">
        <v>0</v>
      </c>
      <c r="U35" s="7" t="s">
        <v>16</v>
      </c>
      <c r="V35" s="7">
        <v>3</v>
      </c>
    </row>
    <row r="36" spans="1:22" x14ac:dyDescent="0.2">
      <c r="A36" s="13" t="s">
        <v>46</v>
      </c>
      <c r="B36" s="7">
        <f t="shared" si="4"/>
        <v>45</v>
      </c>
      <c r="C36" s="7">
        <f t="shared" si="5"/>
        <v>30</v>
      </c>
      <c r="D36" s="7">
        <f t="shared" si="5"/>
        <v>15</v>
      </c>
      <c r="E36" s="12">
        <f t="shared" si="6"/>
        <v>4</v>
      </c>
      <c r="F36" s="15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>
        <v>2</v>
      </c>
      <c r="T36" s="7">
        <v>1</v>
      </c>
      <c r="U36" s="7" t="s">
        <v>18</v>
      </c>
      <c r="V36" s="7">
        <v>4</v>
      </c>
    </row>
    <row r="37" spans="1:22" ht="13.5" customHeight="1" x14ac:dyDescent="0.2">
      <c r="A37" s="16" t="s">
        <v>47</v>
      </c>
      <c r="B37" s="12">
        <f>SUM(B8:B36)</f>
        <v>1230</v>
      </c>
      <c r="C37" s="12">
        <f>SUM(C8:C36)</f>
        <v>795</v>
      </c>
      <c r="D37" s="12">
        <f>SUM(D8:D36)</f>
        <v>435</v>
      </c>
      <c r="E37" s="12">
        <f>+E7+E17+E29</f>
        <v>98</v>
      </c>
      <c r="F37" s="7"/>
      <c r="G37" s="12">
        <f t="shared" ref="G37:V37" si="7">SUM(G8:G36)</f>
        <v>15</v>
      </c>
      <c r="H37" s="12">
        <f t="shared" si="7"/>
        <v>5</v>
      </c>
      <c r="I37" s="12">
        <f t="shared" si="7"/>
        <v>0</v>
      </c>
      <c r="J37" s="17">
        <f t="shared" si="7"/>
        <v>26</v>
      </c>
      <c r="K37" s="12">
        <f t="shared" si="7"/>
        <v>13</v>
      </c>
      <c r="L37" s="12">
        <f t="shared" si="7"/>
        <v>8</v>
      </c>
      <c r="M37" s="12">
        <f t="shared" si="7"/>
        <v>0</v>
      </c>
      <c r="N37" s="17">
        <f t="shared" si="7"/>
        <v>25</v>
      </c>
      <c r="O37" s="12">
        <f t="shared" si="7"/>
        <v>14</v>
      </c>
      <c r="P37" s="12">
        <f t="shared" si="7"/>
        <v>10</v>
      </c>
      <c r="Q37" s="12">
        <f t="shared" si="7"/>
        <v>0</v>
      </c>
      <c r="R37" s="17">
        <f t="shared" si="7"/>
        <v>25</v>
      </c>
      <c r="S37" s="12">
        <f t="shared" si="7"/>
        <v>11</v>
      </c>
      <c r="T37" s="12">
        <f t="shared" si="7"/>
        <v>6</v>
      </c>
      <c r="U37" s="12">
        <f t="shared" si="7"/>
        <v>0</v>
      </c>
      <c r="V37" s="17">
        <f t="shared" si="7"/>
        <v>22</v>
      </c>
    </row>
    <row r="38" spans="1:22" x14ac:dyDescent="0.2">
      <c r="A38" s="18"/>
      <c r="B38" s="18"/>
      <c r="C38" s="18"/>
      <c r="D38" s="18"/>
      <c r="E38" s="19"/>
      <c r="F38" s="10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x14ac:dyDescent="0.2">
      <c r="A39" s="20" t="s">
        <v>48</v>
      </c>
      <c r="B39" s="21"/>
      <c r="C39" s="22"/>
      <c r="D39" s="23"/>
      <c r="E39" s="24"/>
      <c r="F39" s="25"/>
      <c r="G39" s="25"/>
      <c r="H39" s="25"/>
      <c r="I39" s="25"/>
      <c r="J39" s="25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x14ac:dyDescent="0.2">
      <c r="A40" s="26" t="s">
        <v>49</v>
      </c>
      <c r="B40" s="27">
        <f t="shared" ref="B40:B47" si="8">C40+D40</f>
        <v>30</v>
      </c>
      <c r="C40" s="28">
        <f t="shared" ref="C40:D47" si="9">(G40+K40+O40+S40)*15</f>
        <v>0</v>
      </c>
      <c r="D40" s="7">
        <f t="shared" si="9"/>
        <v>30</v>
      </c>
      <c r="E40" s="12">
        <f t="shared" ref="E40:E47" si="10">+J40+N40+R40+V40</f>
        <v>2</v>
      </c>
      <c r="F40" s="7"/>
      <c r="G40" s="7">
        <v>0</v>
      </c>
      <c r="H40" s="7">
        <v>2</v>
      </c>
      <c r="I40" s="7" t="s">
        <v>18</v>
      </c>
      <c r="J40" s="7">
        <v>2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x14ac:dyDescent="0.2">
      <c r="A41" s="26" t="s">
        <v>50</v>
      </c>
      <c r="B41" s="27">
        <f t="shared" si="8"/>
        <v>30</v>
      </c>
      <c r="C41" s="28">
        <f t="shared" si="9"/>
        <v>0</v>
      </c>
      <c r="D41" s="7">
        <f t="shared" si="9"/>
        <v>30</v>
      </c>
      <c r="E41" s="12">
        <f t="shared" si="10"/>
        <v>2</v>
      </c>
      <c r="F41" s="7"/>
      <c r="G41" s="7"/>
      <c r="H41" s="7"/>
      <c r="I41" s="7"/>
      <c r="J41" s="7"/>
      <c r="K41" s="7">
        <v>0</v>
      </c>
      <c r="L41" s="7">
        <v>2</v>
      </c>
      <c r="M41" s="7" t="s">
        <v>18</v>
      </c>
      <c r="N41" s="7">
        <v>2</v>
      </c>
      <c r="O41" s="7"/>
      <c r="P41" s="7"/>
      <c r="Q41" s="7"/>
      <c r="R41" s="7"/>
      <c r="S41" s="7"/>
      <c r="T41" s="7"/>
      <c r="U41" s="7"/>
      <c r="V41" s="7"/>
    </row>
    <row r="42" spans="1:22" x14ac:dyDescent="0.2">
      <c r="A42" s="26" t="s">
        <v>51</v>
      </c>
      <c r="B42" s="27">
        <f t="shared" si="8"/>
        <v>30</v>
      </c>
      <c r="C42" s="28">
        <f t="shared" si="9"/>
        <v>0</v>
      </c>
      <c r="D42" s="7">
        <f t="shared" si="9"/>
        <v>30</v>
      </c>
      <c r="E42" s="12">
        <f t="shared" si="10"/>
        <v>2</v>
      </c>
      <c r="F42" s="7"/>
      <c r="G42" s="7"/>
      <c r="H42" s="7"/>
      <c r="I42" s="7"/>
      <c r="J42" s="7"/>
      <c r="K42" s="7">
        <v>0</v>
      </c>
      <c r="L42" s="7">
        <v>2</v>
      </c>
      <c r="M42" s="7" t="s">
        <v>18</v>
      </c>
      <c r="N42" s="7">
        <v>2</v>
      </c>
      <c r="O42" s="7"/>
      <c r="P42" s="7"/>
      <c r="Q42" s="7"/>
      <c r="R42" s="7"/>
      <c r="S42" s="7"/>
      <c r="T42" s="7"/>
      <c r="U42" s="7"/>
      <c r="V42" s="7"/>
    </row>
    <row r="43" spans="1:22" x14ac:dyDescent="0.2">
      <c r="A43" s="26" t="s">
        <v>52</v>
      </c>
      <c r="B43" s="27">
        <v>30</v>
      </c>
      <c r="C43" s="28">
        <v>0</v>
      </c>
      <c r="D43" s="7">
        <v>30</v>
      </c>
      <c r="E43" s="12">
        <v>1</v>
      </c>
      <c r="F43" s="7"/>
      <c r="G43" s="7">
        <v>0</v>
      </c>
      <c r="H43" s="7">
        <v>2</v>
      </c>
      <c r="I43" s="7" t="s">
        <v>18</v>
      </c>
      <c r="J43" s="7">
        <v>1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x14ac:dyDescent="0.2">
      <c r="A44" s="26" t="s">
        <v>53</v>
      </c>
      <c r="B44" s="27">
        <f t="shared" si="8"/>
        <v>30</v>
      </c>
      <c r="C44" s="28">
        <f t="shared" si="9"/>
        <v>0</v>
      </c>
      <c r="D44" s="7">
        <f t="shared" si="9"/>
        <v>30</v>
      </c>
      <c r="E44" s="12">
        <f t="shared" si="10"/>
        <v>2</v>
      </c>
      <c r="F44" s="7"/>
      <c r="G44" s="7"/>
      <c r="H44" s="7"/>
      <c r="I44" s="7"/>
      <c r="J44" s="7"/>
      <c r="K44" s="7">
        <v>0</v>
      </c>
      <c r="L44" s="7">
        <v>2</v>
      </c>
      <c r="M44" s="7" t="s">
        <v>18</v>
      </c>
      <c r="N44" s="7">
        <v>2</v>
      </c>
      <c r="O44" s="7"/>
      <c r="P44" s="7"/>
      <c r="Q44" s="7"/>
      <c r="R44" s="7"/>
      <c r="S44" s="7"/>
      <c r="T44" s="7"/>
      <c r="U44" s="7"/>
      <c r="V44" s="7"/>
    </row>
    <row r="45" spans="1:22" x14ac:dyDescent="0.2">
      <c r="A45" s="26" t="s">
        <v>54</v>
      </c>
      <c r="B45" s="27">
        <f t="shared" si="8"/>
        <v>60</v>
      </c>
      <c r="C45" s="28">
        <f t="shared" si="9"/>
        <v>0</v>
      </c>
      <c r="D45" s="7">
        <f t="shared" si="9"/>
        <v>60</v>
      </c>
      <c r="E45" s="12">
        <f t="shared" si="10"/>
        <v>5</v>
      </c>
      <c r="F45" s="7"/>
      <c r="G45" s="7"/>
      <c r="H45" s="7"/>
      <c r="I45" s="7"/>
      <c r="J45" s="7"/>
      <c r="K45" s="7"/>
      <c r="L45" s="7"/>
      <c r="M45" s="7"/>
      <c r="N45" s="7"/>
      <c r="O45" s="7">
        <v>0</v>
      </c>
      <c r="P45" s="7">
        <v>4</v>
      </c>
      <c r="Q45" s="7" t="s">
        <v>18</v>
      </c>
      <c r="R45" s="7">
        <v>5</v>
      </c>
      <c r="S45" s="7"/>
      <c r="T45" s="7"/>
      <c r="U45" s="7"/>
      <c r="V45" s="7"/>
    </row>
    <row r="46" spans="1:22" x14ac:dyDescent="0.2">
      <c r="A46" s="26" t="s">
        <v>55</v>
      </c>
      <c r="B46" s="27">
        <f t="shared" si="8"/>
        <v>150</v>
      </c>
      <c r="C46" s="28">
        <f t="shared" si="9"/>
        <v>0</v>
      </c>
      <c r="D46" s="7">
        <f t="shared" si="9"/>
        <v>150</v>
      </c>
      <c r="E46" s="12">
        <f t="shared" si="10"/>
        <v>8</v>
      </c>
      <c r="F46" s="7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>
        <v>0</v>
      </c>
      <c r="T46" s="12">
        <v>10</v>
      </c>
      <c r="U46" s="12" t="s">
        <v>18</v>
      </c>
      <c r="V46" s="12">
        <v>8</v>
      </c>
    </row>
    <row r="47" spans="1:22" x14ac:dyDescent="0.2">
      <c r="A47" s="26" t="s">
        <v>56</v>
      </c>
      <c r="B47" s="27">
        <f t="shared" si="8"/>
        <v>60</v>
      </c>
      <c r="C47" s="28">
        <f t="shared" si="9"/>
        <v>0</v>
      </c>
      <c r="D47" s="7">
        <f t="shared" si="9"/>
        <v>60</v>
      </c>
      <c r="E47" s="12">
        <f t="shared" si="10"/>
        <v>0</v>
      </c>
      <c r="F47" s="7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>
        <v>0</v>
      </c>
      <c r="T47" s="12">
        <v>4</v>
      </c>
      <c r="U47" s="12" t="s">
        <v>18</v>
      </c>
      <c r="V47" s="12">
        <v>0</v>
      </c>
    </row>
    <row r="48" spans="1:22" x14ac:dyDescent="0.2">
      <c r="A48" s="16" t="s">
        <v>47</v>
      </c>
      <c r="B48" s="12">
        <f>SUM(B40:B47)</f>
        <v>420</v>
      </c>
      <c r="C48" s="12">
        <f>SUM(C40:C47)</f>
        <v>0</v>
      </c>
      <c r="D48" s="12">
        <f>SUM(D40:D47)</f>
        <v>420</v>
      </c>
      <c r="E48" s="12">
        <f>SUM(E40:E47)</f>
        <v>22</v>
      </c>
      <c r="F48" s="29"/>
      <c r="G48" s="12">
        <f t="shared" ref="G48:V48" si="11">SUM(G39:G47)+G37</f>
        <v>15</v>
      </c>
      <c r="H48" s="12">
        <f t="shared" si="11"/>
        <v>9</v>
      </c>
      <c r="I48" s="12">
        <f t="shared" si="11"/>
        <v>0</v>
      </c>
      <c r="J48" s="17">
        <f t="shared" si="11"/>
        <v>29</v>
      </c>
      <c r="K48" s="12">
        <f t="shared" si="11"/>
        <v>13</v>
      </c>
      <c r="L48" s="12">
        <f t="shared" si="11"/>
        <v>14</v>
      </c>
      <c r="M48" s="12">
        <f t="shared" si="11"/>
        <v>0</v>
      </c>
      <c r="N48" s="17">
        <f t="shared" si="11"/>
        <v>31</v>
      </c>
      <c r="O48" s="12">
        <f t="shared" si="11"/>
        <v>14</v>
      </c>
      <c r="P48" s="12">
        <f t="shared" si="11"/>
        <v>14</v>
      </c>
      <c r="Q48" s="12">
        <f t="shared" si="11"/>
        <v>0</v>
      </c>
      <c r="R48" s="17">
        <f t="shared" si="11"/>
        <v>30</v>
      </c>
      <c r="S48" s="12">
        <f t="shared" si="11"/>
        <v>11</v>
      </c>
      <c r="T48" s="12">
        <f t="shared" si="11"/>
        <v>20</v>
      </c>
      <c r="U48" s="12">
        <f t="shared" si="11"/>
        <v>0</v>
      </c>
      <c r="V48" s="17">
        <f t="shared" si="11"/>
        <v>30</v>
      </c>
    </row>
    <row r="49" spans="1:22" x14ac:dyDescent="0.2">
      <c r="A49" s="30"/>
      <c r="B49" s="12">
        <f>+B37+B48</f>
        <v>1650</v>
      </c>
      <c r="C49" s="12">
        <f>+C37+C48</f>
        <v>795</v>
      </c>
      <c r="D49" s="12">
        <f>+D37+D48</f>
        <v>855</v>
      </c>
      <c r="E49" s="12">
        <f>+E37+E48</f>
        <v>120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x14ac:dyDescent="0.2">
      <c r="A50" s="30"/>
      <c r="B50" s="30"/>
      <c r="C50" s="30"/>
      <c r="D50" s="30"/>
      <c r="E50" s="31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x14ac:dyDescent="0.2">
      <c r="A51" s="30"/>
      <c r="B51" s="32">
        <f>SUM(C51:D51)</f>
        <v>1</v>
      </c>
      <c r="C51" s="32">
        <f>+C49/B49</f>
        <v>0.48181818181818181</v>
      </c>
      <c r="D51" s="32">
        <f>+D49/B49</f>
        <v>0.51818181818181819</v>
      </c>
      <c r="E51" s="31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1:22" x14ac:dyDescent="0.2">
      <c r="A52" s="30"/>
      <c r="B52" s="30"/>
      <c r="C52" s="30"/>
      <c r="D52" s="30"/>
      <c r="E52" s="31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2" x14ac:dyDescent="0.2">
      <c r="A53" s="30"/>
      <c r="B53" s="33" t="s">
        <v>57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x14ac:dyDescent="0.2">
      <c r="A54" s="30"/>
      <c r="B54" s="30" t="s">
        <v>58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2" x14ac:dyDescent="0.2">
      <c r="A55" s="30"/>
      <c r="B55" s="30" t="s">
        <v>59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2" x14ac:dyDescent="0.2">
      <c r="A56" s="30"/>
      <c r="B56" s="30" t="s">
        <v>60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</sheetData>
  <mergeCells count="22">
    <mergeCell ref="A7:D7"/>
    <mergeCell ref="A17:D17"/>
    <mergeCell ref="A29:D29"/>
    <mergeCell ref="A38:D38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2EFF1FB4-1B56-4A31-9D54-46F411622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FF3EC-384F-4E37-AB61-E89666259D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B43D4-7AE7-4A7A-860D-F316CCC8BD4E}">
  <ds:schemaRefs>
    <ds:schemaRef ds:uri="a9b9daa9-7c18-43cb-b739-b9d24a09a057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e8145b8f-b3f3-4a8c-894a-a44235af36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2023-06-19T07:13:51Z</dcterms:created>
  <dcterms:modified xsi:type="dcterms:W3CDTF">2023-06-19T07:15:05Z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