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C39" i="1"/>
  <c r="B39" i="1"/>
  <c r="E38" i="1"/>
  <c r="D38" i="1"/>
  <c r="C38" i="1"/>
  <c r="B38" i="1"/>
  <c r="E37" i="1"/>
  <c r="D37" i="1"/>
  <c r="C37" i="1"/>
  <c r="B37" i="1"/>
  <c r="E35" i="1"/>
  <c r="E40" i="1" s="1"/>
  <c r="D35" i="1"/>
  <c r="C35" i="1"/>
  <c r="B35" i="1"/>
  <c r="E34" i="1"/>
  <c r="D34" i="1"/>
  <c r="D40" i="1" s="1"/>
  <c r="C34" i="1"/>
  <c r="C40" i="1" s="1"/>
  <c r="B34" i="1"/>
  <c r="B40" i="1" s="1"/>
  <c r="V31" i="1"/>
  <c r="V40" i="1" s="1"/>
  <c r="U31" i="1"/>
  <c r="U40" i="1" s="1"/>
  <c r="T31" i="1"/>
  <c r="T40" i="1" s="1"/>
  <c r="S31" i="1"/>
  <c r="S40" i="1" s="1"/>
  <c r="R31" i="1"/>
  <c r="R40" i="1" s="1"/>
  <c r="Q31" i="1"/>
  <c r="Q40" i="1" s="1"/>
  <c r="P31" i="1"/>
  <c r="P40" i="1" s="1"/>
  <c r="O31" i="1"/>
  <c r="O40" i="1" s="1"/>
  <c r="N31" i="1"/>
  <c r="N40" i="1" s="1"/>
  <c r="M31" i="1"/>
  <c r="M40" i="1" s="1"/>
  <c r="L31" i="1"/>
  <c r="L40" i="1" s="1"/>
  <c r="K31" i="1"/>
  <c r="K40" i="1" s="1"/>
  <c r="J31" i="1"/>
  <c r="J40" i="1" s="1"/>
  <c r="I31" i="1"/>
  <c r="I40" i="1" s="1"/>
  <c r="H31" i="1"/>
  <c r="H40" i="1" s="1"/>
  <c r="G31" i="1"/>
  <c r="G40" i="1" s="1"/>
  <c r="E30" i="1"/>
  <c r="D30" i="1"/>
  <c r="C30" i="1"/>
  <c r="B30" i="1"/>
  <c r="E29" i="1"/>
  <c r="D29" i="1"/>
  <c r="C29" i="1"/>
  <c r="B29" i="1" s="1"/>
  <c r="E28" i="1"/>
  <c r="D28" i="1"/>
  <c r="C28" i="1"/>
  <c r="B28" i="1"/>
  <c r="E27" i="1"/>
  <c r="D27" i="1"/>
  <c r="C27" i="1"/>
  <c r="B27" i="1" s="1"/>
  <c r="E26" i="1"/>
  <c r="D26" i="1"/>
  <c r="C26" i="1"/>
  <c r="B26" i="1"/>
  <c r="E25" i="1"/>
  <c r="D25" i="1"/>
  <c r="C25" i="1"/>
  <c r="B25" i="1" s="1"/>
  <c r="E24" i="1"/>
  <c r="D24" i="1"/>
  <c r="C24" i="1"/>
  <c r="B24" i="1"/>
  <c r="E23" i="1"/>
  <c r="D23" i="1"/>
  <c r="C23" i="1"/>
  <c r="B23" i="1" s="1"/>
  <c r="E22" i="1"/>
  <c r="D22" i="1"/>
  <c r="C22" i="1"/>
  <c r="B22" i="1"/>
  <c r="E21" i="1"/>
  <c r="D21" i="1"/>
  <c r="C21" i="1"/>
  <c r="B21" i="1" s="1"/>
  <c r="E20" i="1"/>
  <c r="D20" i="1"/>
  <c r="C20" i="1"/>
  <c r="B20" i="1"/>
  <c r="E19" i="1"/>
  <c r="D19" i="1"/>
  <c r="B19" i="1"/>
  <c r="E18" i="1"/>
  <c r="D18" i="1"/>
  <c r="B18" i="1" s="1"/>
  <c r="E17" i="1"/>
  <c r="D17" i="1"/>
  <c r="C17" i="1"/>
  <c r="B17" i="1" s="1"/>
  <c r="E16" i="1"/>
  <c r="D16" i="1"/>
  <c r="C16" i="1"/>
  <c r="B16" i="1" s="1"/>
  <c r="E15" i="1"/>
  <c r="E14" i="1" s="1"/>
  <c r="D15" i="1"/>
  <c r="C15" i="1"/>
  <c r="B15" i="1" s="1"/>
  <c r="E13" i="1"/>
  <c r="D13" i="1"/>
  <c r="C13" i="1"/>
  <c r="B13" i="1"/>
  <c r="E12" i="1"/>
  <c r="D12" i="1"/>
  <c r="B12" i="1" s="1"/>
  <c r="C12" i="1"/>
  <c r="E11" i="1"/>
  <c r="D11" i="1"/>
  <c r="C11" i="1"/>
  <c r="B11" i="1"/>
  <c r="D10" i="1"/>
  <c r="C10" i="1"/>
  <c r="B10" i="1" s="1"/>
  <c r="E9" i="1"/>
  <c r="D9" i="1"/>
  <c r="C9" i="1"/>
  <c r="B9" i="1" s="1"/>
  <c r="E8" i="1"/>
  <c r="E7" i="1" s="1"/>
  <c r="D8" i="1"/>
  <c r="D31" i="1" s="1"/>
  <c r="D41" i="1" s="1"/>
  <c r="C8" i="1"/>
  <c r="B8" i="1" s="1"/>
  <c r="B31" i="1" l="1"/>
  <c r="B41" i="1" s="1"/>
  <c r="D43" i="1" s="1"/>
  <c r="E31" i="1"/>
  <c r="E41" i="1" s="1"/>
  <c r="C31" i="1"/>
  <c r="C41" i="1" s="1"/>
  <c r="C43" i="1" s="1"/>
  <c r="B43" i="1" l="1"/>
</calcChain>
</file>

<file path=xl/sharedStrings.xml><?xml version="1.0" encoding="utf-8"?>
<sst xmlns="http://schemas.openxmlformats.org/spreadsheetml/2006/main" count="92" uniqueCount="52">
  <si>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</si>
  <si>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</si>
  <si>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</si>
  <si>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</si>
  <si>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</si>
  <si>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</si>
  <si>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</si>
  <si>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</si>
  <si>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</si>
  <si>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</si>
  <si>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</si>
  <si>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</si>
  <si>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</si>
  <si>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</si>
  <si>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Gazdaságtudományi és társadalomtudományi ismeretek</t>
  </si>
  <si>
    <t>Vezetői közgazdaságtan</t>
  </si>
  <si>
    <t>K</t>
  </si>
  <si>
    <t>Alkalmazott statisztika</t>
  </si>
  <si>
    <t>Haladó stratégiai menedzsment</t>
  </si>
  <si>
    <t>Vállalkozások jogi környezete</t>
  </si>
  <si>
    <t>Kutatásmódszertan</t>
  </si>
  <si>
    <t>G</t>
  </si>
  <si>
    <t>Világgazdasági és integrációs folyamatok</t>
  </si>
  <si>
    <t>Számviteli szakmai ismeretek</t>
  </si>
  <si>
    <t>Rendszerszemléletű számvitel</t>
  </si>
  <si>
    <t>Pénzügyi kimutatások elemzése</t>
  </si>
  <si>
    <t>Nemzetközi számviteli standardok alkalmazása I.</t>
  </si>
  <si>
    <t>Magyar és nemzetközi adózási kérdések</t>
  </si>
  <si>
    <t>Stratégiai és operatív kontrolling</t>
  </si>
  <si>
    <t>Beruházás és forgóeszközgazdálkodás pénzügyei</t>
  </si>
  <si>
    <t>Nemzetközi számviteli standardok alkalmazása II.</t>
  </si>
  <si>
    <t>Haladó pénzügyek</t>
  </si>
  <si>
    <t>Vállalkozások költségvetési kapcsolatai és ellenőrzése</t>
  </si>
  <si>
    <t>Az SAP rendszer alkalmazásának alapjai I.</t>
  </si>
  <si>
    <t>Számviteli esettanulmányok</t>
  </si>
  <si>
    <t xml:space="preserve">Haladó vezetői számvitel </t>
  </si>
  <si>
    <t>Az SAP rendszer alkalmazásának alapjai II.</t>
  </si>
  <si>
    <t>Pénzügyi instrumentumok és számvitelük</t>
  </si>
  <si>
    <t>Konszolidált beszámoló összeállítása és elemzése</t>
  </si>
  <si>
    <t>A könyvvizsgálat rendszere</t>
  </si>
  <si>
    <t>Összesen</t>
  </si>
  <si>
    <t>Kritériumfeltételek***</t>
  </si>
  <si>
    <t>szabadon választható 1. tárgy</t>
  </si>
  <si>
    <t>szabadon választható 2. tárgy</t>
  </si>
  <si>
    <t>Szaknyelv</t>
  </si>
  <si>
    <r>
      <t>Diplomadolgozat</t>
    </r>
    <r>
      <rPr>
        <sz val="8"/>
        <rFont val="Times New Roman"/>
        <family val="1"/>
        <charset val="238"/>
      </rPr>
      <t xml:space="preserve"> 1</t>
    </r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</si>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</sst>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3" fillId="0" borderId="1" xfId="1" applyFont="1" applyBorder="1"/>
    <xf numFmtId="0" fontId="4" fillId="0" borderId="1" xfId="1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9" fontId="3" fillId="0" borderId="0" xfId="1" applyNumberFormat="1" applyFont="1"/>
    <xf numFmtId="0" fontId="5" fillId="0" borderId="0" xfId="1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43" style="33" bestFit="1" customWidth="1"/>
    <col min="2" max="2" width="6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20.140625" style="34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4.710937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16384" width="8.85546875" style="4"/>
  </cols>
  <sheetData>
    <row r="1" spans="1:22" x14ac:dyDescent="0.2">
      <c r="A1" s="1" t="s">
        <v>0</v>
      </c>
      <c r="B1" s="1" t="s">
        <v>1</v>
      </c>
      <c r="C1" s="2"/>
      <c r="D1" s="2"/>
      <c r="E1" s="2"/>
      <c r="F1" s="2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2"/>
      <c r="G3" s="1" t="s">
        <v>8</v>
      </c>
      <c r="H3" s="1"/>
      <c r="I3" s="1"/>
      <c r="J3" s="1"/>
      <c r="K3" s="1"/>
      <c r="L3" s="1"/>
      <c r="M3" s="1"/>
      <c r="N3" s="1"/>
      <c r="O3" s="1" t="s">
        <v>9</v>
      </c>
      <c r="P3" s="1"/>
      <c r="Q3" s="1"/>
      <c r="R3" s="1"/>
      <c r="S3" s="1"/>
      <c r="T3" s="1"/>
      <c r="U3" s="1"/>
      <c r="V3" s="1"/>
    </row>
    <row r="4" spans="1:22" x14ac:dyDescent="0.2">
      <c r="A4" s="1"/>
      <c r="B4" s="5"/>
      <c r="C4" s="5"/>
      <c r="D4" s="5"/>
      <c r="E4" s="6"/>
      <c r="F4" s="2"/>
      <c r="G4" s="1">
        <v>1</v>
      </c>
      <c r="H4" s="1"/>
      <c r="I4" s="1"/>
      <c r="J4" s="1"/>
      <c r="K4" s="1">
        <v>2</v>
      </c>
      <c r="L4" s="1"/>
      <c r="M4" s="1"/>
      <c r="N4" s="1"/>
      <c r="O4" s="1">
        <v>3</v>
      </c>
      <c r="P4" s="1"/>
      <c r="Q4" s="1"/>
      <c r="R4" s="1"/>
      <c r="S4" s="1">
        <v>4</v>
      </c>
      <c r="T4" s="1"/>
      <c r="U4" s="1"/>
      <c r="V4" s="1"/>
    </row>
    <row r="5" spans="1:22" x14ac:dyDescent="0.2">
      <c r="A5" s="1"/>
      <c r="B5" s="5"/>
      <c r="C5" s="5"/>
      <c r="D5" s="5"/>
      <c r="E5" s="6"/>
      <c r="F5" s="2"/>
      <c r="G5" s="1">
        <v>15</v>
      </c>
      <c r="H5" s="1"/>
      <c r="I5" s="1"/>
      <c r="J5" s="1"/>
      <c r="K5" s="1">
        <v>15</v>
      </c>
      <c r="L5" s="1"/>
      <c r="M5" s="1"/>
      <c r="N5" s="1"/>
      <c r="O5" s="1">
        <v>15</v>
      </c>
      <c r="P5" s="1"/>
      <c r="Q5" s="1"/>
      <c r="R5" s="1"/>
      <c r="S5" s="1">
        <v>15</v>
      </c>
      <c r="T5" s="1"/>
      <c r="U5" s="1"/>
      <c r="V5" s="1"/>
    </row>
    <row r="6" spans="1:22" ht="22.5" x14ac:dyDescent="0.2">
      <c r="A6" s="1"/>
      <c r="B6" s="5"/>
      <c r="C6" s="5"/>
      <c r="D6" s="5"/>
      <c r="E6" s="6"/>
      <c r="F6" s="2"/>
      <c r="G6" s="7" t="s">
        <v>10</v>
      </c>
      <c r="H6" s="7" t="s">
        <v>11</v>
      </c>
      <c r="I6" s="7" t="s">
        <v>12</v>
      </c>
      <c r="J6" s="7" t="s">
        <v>13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10</v>
      </c>
      <c r="T6" s="7" t="s">
        <v>11</v>
      </c>
      <c r="U6" s="7" t="s">
        <v>12</v>
      </c>
      <c r="V6" s="7" t="s">
        <v>13</v>
      </c>
    </row>
    <row r="7" spans="1:22" x14ac:dyDescent="0.2">
      <c r="A7" s="8" t="s">
        <v>14</v>
      </c>
      <c r="B7" s="8"/>
      <c r="C7" s="8"/>
      <c r="D7" s="8"/>
      <c r="E7" s="9">
        <f>SUM(E8:E13)</f>
        <v>24</v>
      </c>
      <c r="F7" s="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1" t="s">
        <v>15</v>
      </c>
      <c r="B8" s="7">
        <f t="shared" ref="B8:B13" si="0">C8+D8</f>
        <v>60</v>
      </c>
      <c r="C8" s="7">
        <f t="shared" ref="C8:D13" si="1">(G8+K8+O8+S8)*15</f>
        <v>30</v>
      </c>
      <c r="D8" s="7">
        <f t="shared" si="1"/>
        <v>30</v>
      </c>
      <c r="E8" s="12">
        <f t="shared" ref="E8:E13" si="2">+J8+N8+R8+V8</f>
        <v>5</v>
      </c>
      <c r="F8" s="7"/>
      <c r="G8" s="7">
        <v>2</v>
      </c>
      <c r="H8" s="7">
        <v>2</v>
      </c>
      <c r="I8" s="7" t="s">
        <v>16</v>
      </c>
      <c r="J8" s="7">
        <v>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">
      <c r="A9" s="11" t="s">
        <v>17</v>
      </c>
      <c r="B9" s="7">
        <f t="shared" si="0"/>
        <v>60</v>
      </c>
      <c r="C9" s="7">
        <f t="shared" si="1"/>
        <v>30</v>
      </c>
      <c r="D9" s="7">
        <f t="shared" si="1"/>
        <v>30</v>
      </c>
      <c r="E9" s="12">
        <f t="shared" si="2"/>
        <v>5</v>
      </c>
      <c r="F9" s="7"/>
      <c r="G9" s="7">
        <v>2</v>
      </c>
      <c r="H9" s="7">
        <v>2</v>
      </c>
      <c r="I9" s="7" t="s">
        <v>16</v>
      </c>
      <c r="J9" s="7">
        <v>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2">
      <c r="A10" s="11" t="s">
        <v>18</v>
      </c>
      <c r="B10" s="7">
        <f t="shared" si="0"/>
        <v>60</v>
      </c>
      <c r="C10" s="7">
        <f t="shared" si="1"/>
        <v>30</v>
      </c>
      <c r="D10" s="7">
        <f t="shared" si="1"/>
        <v>30</v>
      </c>
      <c r="E10" s="12">
        <v>4</v>
      </c>
      <c r="F10" s="7"/>
      <c r="G10" s="7">
        <v>2</v>
      </c>
      <c r="H10" s="7">
        <v>2</v>
      </c>
      <c r="I10" s="7" t="s">
        <v>16</v>
      </c>
      <c r="J10" s="7">
        <v>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2">
      <c r="A11" s="11" t="s">
        <v>19</v>
      </c>
      <c r="B11" s="7">
        <f t="shared" si="0"/>
        <v>30</v>
      </c>
      <c r="C11" s="7">
        <f t="shared" si="1"/>
        <v>30</v>
      </c>
      <c r="D11" s="7">
        <f t="shared" si="1"/>
        <v>0</v>
      </c>
      <c r="E11" s="12">
        <f t="shared" si="2"/>
        <v>3</v>
      </c>
      <c r="F11" s="7"/>
      <c r="G11" s="7">
        <v>2</v>
      </c>
      <c r="H11" s="7">
        <v>0</v>
      </c>
      <c r="I11" s="7" t="s">
        <v>16</v>
      </c>
      <c r="J11" s="7">
        <v>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5.75" x14ac:dyDescent="0.2">
      <c r="A12" s="11" t="s">
        <v>20</v>
      </c>
      <c r="B12" s="7">
        <f t="shared" si="0"/>
        <v>30</v>
      </c>
      <c r="C12" s="7">
        <f t="shared" si="1"/>
        <v>0</v>
      </c>
      <c r="D12" s="7">
        <f t="shared" si="1"/>
        <v>30</v>
      </c>
      <c r="E12" s="12">
        <f t="shared" si="2"/>
        <v>4</v>
      </c>
      <c r="F12" s="13"/>
      <c r="G12" s="7"/>
      <c r="H12" s="7"/>
      <c r="I12" s="7"/>
      <c r="J12" s="7"/>
      <c r="K12" s="7">
        <v>0</v>
      </c>
      <c r="L12" s="7">
        <v>2</v>
      </c>
      <c r="M12" s="7" t="s">
        <v>21</v>
      </c>
      <c r="N12" s="7">
        <v>4</v>
      </c>
      <c r="O12" s="7"/>
      <c r="P12" s="7"/>
      <c r="Q12" s="7"/>
      <c r="R12" s="7"/>
      <c r="S12" s="7"/>
      <c r="T12" s="7"/>
      <c r="U12" s="7"/>
      <c r="V12" s="7"/>
    </row>
    <row r="13" spans="1:22" x14ac:dyDescent="0.2">
      <c r="A13" s="11" t="s">
        <v>22</v>
      </c>
      <c r="B13" s="7">
        <f t="shared" si="0"/>
        <v>30</v>
      </c>
      <c r="C13" s="7">
        <f t="shared" si="1"/>
        <v>30</v>
      </c>
      <c r="D13" s="7">
        <f t="shared" si="1"/>
        <v>0</v>
      </c>
      <c r="E13" s="12">
        <f t="shared" si="2"/>
        <v>3</v>
      </c>
      <c r="F13" s="14"/>
      <c r="G13" s="7"/>
      <c r="H13" s="7"/>
      <c r="I13" s="7"/>
      <c r="J13" s="7"/>
      <c r="K13" s="7">
        <v>2</v>
      </c>
      <c r="L13" s="7">
        <v>0</v>
      </c>
      <c r="M13" s="7" t="s">
        <v>16</v>
      </c>
      <c r="N13" s="7">
        <v>3</v>
      </c>
      <c r="O13" s="7"/>
      <c r="P13" s="7"/>
      <c r="Q13" s="7"/>
      <c r="R13" s="7"/>
      <c r="S13" s="7"/>
      <c r="T13" s="7"/>
      <c r="U13" s="7"/>
      <c r="V13" s="7"/>
    </row>
    <row r="14" spans="1:22" x14ac:dyDescent="0.2">
      <c r="A14" s="15" t="s">
        <v>23</v>
      </c>
      <c r="B14" s="15"/>
      <c r="C14" s="15"/>
      <c r="D14" s="15"/>
      <c r="E14" s="16">
        <f>SUM(E15:E30)</f>
        <v>74</v>
      </c>
      <c r="F14" s="1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">
      <c r="A15" s="11" t="s">
        <v>24</v>
      </c>
      <c r="B15" s="7">
        <f t="shared" ref="B15:B30" si="3">SUM(C15:D15)</f>
        <v>60</v>
      </c>
      <c r="C15" s="7">
        <f t="shared" ref="C15:D30" si="4">(G15+K15+O15+S15)*15</f>
        <v>30</v>
      </c>
      <c r="D15" s="7">
        <f t="shared" si="4"/>
        <v>30</v>
      </c>
      <c r="E15" s="12">
        <f t="shared" ref="E15:E30" si="5">+J15+N15+R15+V15</f>
        <v>5</v>
      </c>
      <c r="F15" s="17"/>
      <c r="G15" s="7">
        <v>2</v>
      </c>
      <c r="H15" s="7">
        <v>2</v>
      </c>
      <c r="I15" s="7" t="s">
        <v>21</v>
      </c>
      <c r="J15" s="7">
        <v>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">
      <c r="A16" s="11" t="s">
        <v>25</v>
      </c>
      <c r="B16" s="7">
        <f t="shared" si="3"/>
        <v>60</v>
      </c>
      <c r="C16" s="7">
        <f t="shared" si="4"/>
        <v>30</v>
      </c>
      <c r="D16" s="7">
        <f t="shared" si="4"/>
        <v>30</v>
      </c>
      <c r="E16" s="12">
        <f t="shared" si="5"/>
        <v>5</v>
      </c>
      <c r="F16" s="17"/>
      <c r="G16" s="7">
        <v>2</v>
      </c>
      <c r="H16" s="7">
        <v>2</v>
      </c>
      <c r="I16" s="7" t="s">
        <v>21</v>
      </c>
      <c r="J16" s="7">
        <v>5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">
      <c r="A17" s="11" t="s">
        <v>26</v>
      </c>
      <c r="B17" s="7">
        <f t="shared" si="3"/>
        <v>60</v>
      </c>
      <c r="C17" s="7">
        <f t="shared" si="4"/>
        <v>15</v>
      </c>
      <c r="D17" s="7">
        <f t="shared" si="4"/>
        <v>45</v>
      </c>
      <c r="E17" s="12">
        <f t="shared" si="5"/>
        <v>5</v>
      </c>
      <c r="F17" s="17"/>
      <c r="G17" s="7"/>
      <c r="H17" s="7"/>
      <c r="I17" s="7"/>
      <c r="J17" s="7"/>
      <c r="K17" s="7">
        <v>1</v>
      </c>
      <c r="L17" s="7">
        <v>3</v>
      </c>
      <c r="M17" s="7" t="s">
        <v>16</v>
      </c>
      <c r="N17" s="7">
        <v>5</v>
      </c>
      <c r="O17" s="7"/>
      <c r="P17" s="7"/>
      <c r="Q17" s="7"/>
      <c r="R17" s="7"/>
      <c r="S17" s="7"/>
      <c r="T17" s="7"/>
      <c r="U17" s="7"/>
      <c r="V17" s="7"/>
    </row>
    <row r="18" spans="1:22" x14ac:dyDescent="0.2">
      <c r="A18" s="18" t="s">
        <v>27</v>
      </c>
      <c r="B18" s="7">
        <f t="shared" si="3"/>
        <v>45</v>
      </c>
      <c r="C18" s="7">
        <v>15</v>
      </c>
      <c r="D18" s="7">
        <f t="shared" si="4"/>
        <v>30</v>
      </c>
      <c r="E18" s="12">
        <f t="shared" si="5"/>
        <v>4</v>
      </c>
      <c r="F18" s="17"/>
      <c r="G18" s="7"/>
      <c r="H18" s="7"/>
      <c r="I18" s="7"/>
      <c r="J18" s="7"/>
      <c r="K18" s="7">
        <v>1</v>
      </c>
      <c r="L18" s="7">
        <v>2</v>
      </c>
      <c r="M18" s="7" t="s">
        <v>21</v>
      </c>
      <c r="N18" s="7">
        <v>4</v>
      </c>
      <c r="O18" s="7"/>
      <c r="P18" s="7"/>
      <c r="Q18" s="7"/>
      <c r="R18" s="7"/>
      <c r="S18" s="7"/>
      <c r="T18" s="7"/>
      <c r="U18" s="7"/>
      <c r="V18" s="7"/>
    </row>
    <row r="19" spans="1:22" x14ac:dyDescent="0.2">
      <c r="A19" s="11" t="s">
        <v>28</v>
      </c>
      <c r="B19" s="7">
        <f t="shared" si="3"/>
        <v>60</v>
      </c>
      <c r="C19" s="7">
        <v>30</v>
      </c>
      <c r="D19" s="7">
        <f t="shared" si="4"/>
        <v>30</v>
      </c>
      <c r="E19" s="12">
        <f t="shared" si="5"/>
        <v>4</v>
      </c>
      <c r="F19" s="17"/>
      <c r="G19" s="7"/>
      <c r="H19" s="7"/>
      <c r="I19" s="7"/>
      <c r="J19" s="7"/>
      <c r="K19" s="7">
        <v>2</v>
      </c>
      <c r="L19" s="7">
        <v>2</v>
      </c>
      <c r="M19" s="7" t="s">
        <v>16</v>
      </c>
      <c r="N19" s="7">
        <v>4</v>
      </c>
      <c r="O19" s="7"/>
      <c r="P19" s="7"/>
      <c r="Q19" s="7"/>
      <c r="R19" s="7"/>
      <c r="S19" s="7"/>
      <c r="T19" s="7"/>
      <c r="U19" s="7"/>
      <c r="V19" s="7"/>
    </row>
    <row r="20" spans="1:22" x14ac:dyDescent="0.2">
      <c r="A20" s="11" t="s">
        <v>29</v>
      </c>
      <c r="B20" s="7">
        <f t="shared" si="3"/>
        <v>60</v>
      </c>
      <c r="C20" s="7">
        <f t="shared" si="4"/>
        <v>30</v>
      </c>
      <c r="D20" s="7">
        <f t="shared" si="4"/>
        <v>30</v>
      </c>
      <c r="E20" s="12">
        <f t="shared" si="5"/>
        <v>5</v>
      </c>
      <c r="F20" s="17"/>
      <c r="G20" s="7"/>
      <c r="H20" s="7"/>
      <c r="I20" s="7"/>
      <c r="J20" s="7"/>
      <c r="K20" s="7">
        <v>2</v>
      </c>
      <c r="L20" s="7">
        <v>2</v>
      </c>
      <c r="M20" s="7" t="s">
        <v>16</v>
      </c>
      <c r="N20" s="7">
        <v>5</v>
      </c>
      <c r="O20" s="7"/>
      <c r="P20" s="7"/>
      <c r="Q20" s="7"/>
      <c r="R20" s="7"/>
      <c r="S20" s="7"/>
      <c r="T20" s="7"/>
      <c r="U20" s="7"/>
      <c r="V20" s="7"/>
    </row>
    <row r="21" spans="1:22" ht="38.25" x14ac:dyDescent="0.2">
      <c r="A21" s="11" t="s">
        <v>30</v>
      </c>
      <c r="B21" s="7">
        <f t="shared" si="3"/>
        <v>60</v>
      </c>
      <c r="C21" s="7">
        <f t="shared" si="4"/>
        <v>15</v>
      </c>
      <c r="D21" s="7">
        <f t="shared" si="4"/>
        <v>45</v>
      </c>
      <c r="E21" s="12">
        <f t="shared" si="5"/>
        <v>5</v>
      </c>
      <c r="F21" s="17" t="s">
        <v>26</v>
      </c>
      <c r="G21" s="7"/>
      <c r="H21" s="7"/>
      <c r="I21" s="7"/>
      <c r="J21" s="7"/>
      <c r="K21" s="7"/>
      <c r="L21" s="7"/>
      <c r="M21" s="7"/>
      <c r="N21" s="7"/>
      <c r="O21" s="7">
        <v>1</v>
      </c>
      <c r="P21" s="7">
        <v>3</v>
      </c>
      <c r="Q21" s="7" t="s">
        <v>16</v>
      </c>
      <c r="R21" s="7">
        <v>5</v>
      </c>
      <c r="S21" s="7"/>
      <c r="T21" s="7"/>
      <c r="U21" s="7"/>
      <c r="V21" s="7"/>
    </row>
    <row r="22" spans="1:22" x14ac:dyDescent="0.2">
      <c r="A22" s="11" t="s">
        <v>31</v>
      </c>
      <c r="B22" s="7">
        <f t="shared" si="3"/>
        <v>60</v>
      </c>
      <c r="C22" s="7">
        <f t="shared" si="4"/>
        <v>30</v>
      </c>
      <c r="D22" s="7">
        <f t="shared" si="4"/>
        <v>30</v>
      </c>
      <c r="E22" s="12">
        <f t="shared" si="5"/>
        <v>5</v>
      </c>
      <c r="F22" s="17"/>
      <c r="G22" s="7"/>
      <c r="H22" s="7"/>
      <c r="I22" s="7"/>
      <c r="J22" s="7"/>
      <c r="K22" s="7"/>
      <c r="L22" s="7"/>
      <c r="M22" s="7"/>
      <c r="N22" s="7"/>
      <c r="O22" s="7">
        <v>2</v>
      </c>
      <c r="P22" s="7">
        <v>2</v>
      </c>
      <c r="Q22" s="7" t="s">
        <v>16</v>
      </c>
      <c r="R22" s="7">
        <v>5</v>
      </c>
      <c r="S22" s="7"/>
      <c r="T22" s="7"/>
      <c r="U22" s="7"/>
      <c r="V22" s="7"/>
    </row>
    <row r="23" spans="1:22" x14ac:dyDescent="0.2">
      <c r="A23" s="11" t="s">
        <v>32</v>
      </c>
      <c r="B23" s="7">
        <f t="shared" si="3"/>
        <v>60</v>
      </c>
      <c r="C23" s="7">
        <f t="shared" si="4"/>
        <v>30</v>
      </c>
      <c r="D23" s="7">
        <f t="shared" si="4"/>
        <v>30</v>
      </c>
      <c r="E23" s="12">
        <f t="shared" si="5"/>
        <v>5</v>
      </c>
      <c r="F23" s="17"/>
      <c r="G23" s="7"/>
      <c r="H23" s="7"/>
      <c r="I23" s="7"/>
      <c r="J23" s="7"/>
      <c r="K23" s="7"/>
      <c r="L23" s="7"/>
      <c r="M23" s="7"/>
      <c r="N23" s="7"/>
      <c r="O23" s="7">
        <v>2</v>
      </c>
      <c r="P23" s="7">
        <v>2</v>
      </c>
      <c r="Q23" s="7" t="s">
        <v>16</v>
      </c>
      <c r="R23" s="7">
        <v>5</v>
      </c>
      <c r="S23" s="7"/>
      <c r="T23" s="7"/>
      <c r="U23" s="7"/>
      <c r="V23" s="7"/>
    </row>
    <row r="24" spans="1:22" x14ac:dyDescent="0.2">
      <c r="A24" s="11" t="s">
        <v>33</v>
      </c>
      <c r="B24" s="7">
        <f t="shared" si="3"/>
        <v>60</v>
      </c>
      <c r="C24" s="7">
        <f t="shared" si="4"/>
        <v>30</v>
      </c>
      <c r="D24" s="7">
        <f t="shared" si="4"/>
        <v>30</v>
      </c>
      <c r="E24" s="12">
        <f t="shared" si="5"/>
        <v>4</v>
      </c>
      <c r="F24" s="17"/>
      <c r="G24" s="7"/>
      <c r="H24" s="7"/>
      <c r="I24" s="7"/>
      <c r="J24" s="7"/>
      <c r="K24" s="7"/>
      <c r="L24" s="7"/>
      <c r="M24" s="7"/>
      <c r="N24" s="7"/>
      <c r="O24" s="7">
        <v>2</v>
      </c>
      <c r="P24" s="7">
        <v>2</v>
      </c>
      <c r="Q24" s="7" t="s">
        <v>21</v>
      </c>
      <c r="R24" s="7">
        <v>4</v>
      </c>
      <c r="S24" s="7"/>
      <c r="T24" s="7"/>
      <c r="U24" s="7"/>
      <c r="V24" s="7"/>
    </row>
    <row r="25" spans="1:22" x14ac:dyDescent="0.2">
      <c r="A25" s="11" t="s">
        <v>34</v>
      </c>
      <c r="B25" s="7">
        <f t="shared" si="3"/>
        <v>60</v>
      </c>
      <c r="C25" s="7">
        <f t="shared" si="4"/>
        <v>30</v>
      </c>
      <c r="D25" s="7">
        <f t="shared" si="4"/>
        <v>30</v>
      </c>
      <c r="E25" s="12">
        <f t="shared" si="5"/>
        <v>5</v>
      </c>
      <c r="F25" s="17"/>
      <c r="G25" s="7"/>
      <c r="H25" s="7"/>
      <c r="I25" s="7"/>
      <c r="J25" s="7"/>
      <c r="K25" s="7"/>
      <c r="L25" s="7"/>
      <c r="M25" s="7"/>
      <c r="N25" s="7"/>
      <c r="O25" s="7">
        <v>2</v>
      </c>
      <c r="P25" s="7">
        <v>2</v>
      </c>
      <c r="Q25" s="7" t="s">
        <v>21</v>
      </c>
      <c r="R25" s="7">
        <v>5</v>
      </c>
      <c r="S25" s="7"/>
      <c r="T25" s="7"/>
      <c r="U25" s="7"/>
      <c r="V25" s="7"/>
    </row>
    <row r="26" spans="1:22" x14ac:dyDescent="0.2">
      <c r="A26" s="11" t="s">
        <v>35</v>
      </c>
      <c r="B26" s="7">
        <f t="shared" si="3"/>
        <v>60</v>
      </c>
      <c r="C26" s="7">
        <f t="shared" si="4"/>
        <v>30</v>
      </c>
      <c r="D26" s="7">
        <f t="shared" si="4"/>
        <v>30</v>
      </c>
      <c r="E26" s="12">
        <f t="shared" si="5"/>
        <v>4</v>
      </c>
      <c r="F26" s="1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>
        <v>2</v>
      </c>
      <c r="T26" s="7">
        <v>2</v>
      </c>
      <c r="U26" s="7" t="s">
        <v>16</v>
      </c>
      <c r="V26" s="7">
        <v>4</v>
      </c>
    </row>
    <row r="27" spans="1:22" x14ac:dyDescent="0.2">
      <c r="A27" s="11" t="s">
        <v>36</v>
      </c>
      <c r="B27" s="7">
        <f t="shared" si="3"/>
        <v>45</v>
      </c>
      <c r="C27" s="7">
        <f t="shared" si="4"/>
        <v>15</v>
      </c>
      <c r="D27" s="7">
        <f t="shared" si="4"/>
        <v>30</v>
      </c>
      <c r="E27" s="12">
        <f t="shared" si="5"/>
        <v>4</v>
      </c>
      <c r="F27" s="1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>
        <v>1</v>
      </c>
      <c r="T27" s="7">
        <v>2</v>
      </c>
      <c r="U27" s="7" t="s">
        <v>21</v>
      </c>
      <c r="V27" s="7">
        <v>4</v>
      </c>
    </row>
    <row r="28" spans="1:22" x14ac:dyDescent="0.2">
      <c r="A28" s="11" t="s">
        <v>37</v>
      </c>
      <c r="B28" s="7">
        <f t="shared" si="3"/>
        <v>60</v>
      </c>
      <c r="C28" s="7">
        <f t="shared" si="4"/>
        <v>30</v>
      </c>
      <c r="D28" s="7">
        <f t="shared" si="4"/>
        <v>30</v>
      </c>
      <c r="E28" s="12">
        <f t="shared" si="5"/>
        <v>5</v>
      </c>
      <c r="F28" s="1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>
        <v>2</v>
      </c>
      <c r="T28" s="7">
        <v>2</v>
      </c>
      <c r="U28" s="7" t="s">
        <v>21</v>
      </c>
      <c r="V28" s="7">
        <v>5</v>
      </c>
    </row>
    <row r="29" spans="1:22" x14ac:dyDescent="0.2">
      <c r="A29" s="11" t="s">
        <v>38</v>
      </c>
      <c r="B29" s="7">
        <f t="shared" si="3"/>
        <v>60</v>
      </c>
      <c r="C29" s="7">
        <f t="shared" si="4"/>
        <v>30</v>
      </c>
      <c r="D29" s="7">
        <f t="shared" si="4"/>
        <v>30</v>
      </c>
      <c r="E29" s="12">
        <f t="shared" si="5"/>
        <v>5</v>
      </c>
      <c r="F29" s="1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2</v>
      </c>
      <c r="T29" s="7">
        <v>2</v>
      </c>
      <c r="U29" s="7" t="s">
        <v>16</v>
      </c>
      <c r="V29" s="7">
        <v>5</v>
      </c>
    </row>
    <row r="30" spans="1:22" x14ac:dyDescent="0.2">
      <c r="A30" s="11" t="s">
        <v>39</v>
      </c>
      <c r="B30" s="7">
        <f t="shared" si="3"/>
        <v>60</v>
      </c>
      <c r="C30" s="7">
        <f t="shared" si="4"/>
        <v>30</v>
      </c>
      <c r="D30" s="7">
        <f t="shared" si="4"/>
        <v>30</v>
      </c>
      <c r="E30" s="12">
        <f t="shared" si="5"/>
        <v>4</v>
      </c>
      <c r="F30" s="1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v>2</v>
      </c>
      <c r="T30" s="7">
        <v>2</v>
      </c>
      <c r="U30" s="7" t="s">
        <v>16</v>
      </c>
      <c r="V30" s="7">
        <v>4</v>
      </c>
    </row>
    <row r="31" spans="1:22" x14ac:dyDescent="0.2">
      <c r="A31" s="19" t="s">
        <v>40</v>
      </c>
      <c r="B31" s="12">
        <f>SUM(B8:B30)</f>
        <v>1200</v>
      </c>
      <c r="C31" s="12">
        <f>SUM(C8:C30)</f>
        <v>570</v>
      </c>
      <c r="D31" s="12">
        <f>SUM(D8:D30)</f>
        <v>630</v>
      </c>
      <c r="E31" s="12">
        <f>+E7+E14</f>
        <v>98</v>
      </c>
      <c r="F31" s="7"/>
      <c r="G31" s="12">
        <f t="shared" ref="G31:V31" si="6">SUM(G8:G30)</f>
        <v>12</v>
      </c>
      <c r="H31" s="12">
        <f t="shared" si="6"/>
        <v>10</v>
      </c>
      <c r="I31" s="12">
        <f t="shared" si="6"/>
        <v>0</v>
      </c>
      <c r="J31" s="16">
        <f t="shared" si="6"/>
        <v>27</v>
      </c>
      <c r="K31" s="12">
        <f t="shared" si="6"/>
        <v>8</v>
      </c>
      <c r="L31" s="12">
        <f t="shared" si="6"/>
        <v>11</v>
      </c>
      <c r="M31" s="12">
        <f t="shared" si="6"/>
        <v>0</v>
      </c>
      <c r="N31" s="16">
        <f t="shared" si="6"/>
        <v>25</v>
      </c>
      <c r="O31" s="12">
        <f t="shared" si="6"/>
        <v>9</v>
      </c>
      <c r="P31" s="12">
        <f t="shared" si="6"/>
        <v>11</v>
      </c>
      <c r="Q31" s="12">
        <f t="shared" si="6"/>
        <v>0</v>
      </c>
      <c r="R31" s="16">
        <f t="shared" si="6"/>
        <v>24</v>
      </c>
      <c r="S31" s="12">
        <f t="shared" si="6"/>
        <v>9</v>
      </c>
      <c r="T31" s="12">
        <f t="shared" si="6"/>
        <v>10</v>
      </c>
      <c r="U31" s="12">
        <f t="shared" si="6"/>
        <v>0</v>
      </c>
      <c r="V31" s="16">
        <f t="shared" si="6"/>
        <v>22</v>
      </c>
    </row>
    <row r="32" spans="1:22" x14ac:dyDescent="0.2">
      <c r="A32" s="20"/>
      <c r="B32" s="20"/>
      <c r="C32" s="20"/>
      <c r="D32" s="20"/>
      <c r="E32" s="21"/>
      <c r="F32" s="7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x14ac:dyDescent="0.2">
      <c r="A33" s="22" t="s">
        <v>41</v>
      </c>
      <c r="B33" s="23"/>
      <c r="C33" s="24"/>
      <c r="D33" s="25"/>
      <c r="E33" s="26"/>
      <c r="F33" s="27"/>
      <c r="G33" s="27"/>
      <c r="H33" s="27"/>
      <c r="I33" s="27"/>
      <c r="J33" s="2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x14ac:dyDescent="0.2">
      <c r="A34" s="11" t="s">
        <v>42</v>
      </c>
      <c r="B34" s="28">
        <f t="shared" ref="B34:B39" si="7">C34+D34</f>
        <v>30</v>
      </c>
      <c r="C34" s="29">
        <f t="shared" ref="C34:D39" si="8">(G34+K34+O34+S34)*15</f>
        <v>0</v>
      </c>
      <c r="D34" s="7">
        <f t="shared" si="8"/>
        <v>30</v>
      </c>
      <c r="E34" s="12">
        <f t="shared" ref="E34:E39" si="9">+J34+N34+R34+V34</f>
        <v>3</v>
      </c>
      <c r="F34" s="7"/>
      <c r="G34" s="30">
        <v>0</v>
      </c>
      <c r="H34" s="30">
        <v>2</v>
      </c>
      <c r="I34" s="30" t="s">
        <v>21</v>
      </c>
      <c r="J34" s="30">
        <v>3</v>
      </c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x14ac:dyDescent="0.2">
      <c r="A35" s="11" t="s">
        <v>43</v>
      </c>
      <c r="B35" s="28">
        <f t="shared" si="7"/>
        <v>30</v>
      </c>
      <c r="C35" s="29">
        <f t="shared" si="8"/>
        <v>0</v>
      </c>
      <c r="D35" s="7">
        <f t="shared" si="8"/>
        <v>30</v>
      </c>
      <c r="E35" s="12">
        <f t="shared" si="9"/>
        <v>3</v>
      </c>
      <c r="F35" s="7"/>
      <c r="G35" s="30"/>
      <c r="H35" s="30"/>
      <c r="I35" s="30"/>
      <c r="J35" s="30"/>
      <c r="K35" s="30">
        <v>0</v>
      </c>
      <c r="L35" s="30">
        <v>2</v>
      </c>
      <c r="M35" s="30" t="s">
        <v>21</v>
      </c>
      <c r="N35" s="30">
        <v>3</v>
      </c>
      <c r="O35" s="30"/>
      <c r="P35" s="30"/>
      <c r="Q35" s="30"/>
      <c r="R35" s="30"/>
      <c r="S35" s="30"/>
      <c r="T35" s="30"/>
      <c r="U35" s="30"/>
      <c r="V35" s="30"/>
    </row>
    <row r="36" spans="1:22" x14ac:dyDescent="0.2">
      <c r="A36" s="11" t="s">
        <v>44</v>
      </c>
      <c r="B36" s="28">
        <v>30</v>
      </c>
      <c r="C36" s="29">
        <v>0</v>
      </c>
      <c r="D36" s="7">
        <v>30</v>
      </c>
      <c r="E36" s="12">
        <v>1</v>
      </c>
      <c r="F36" s="7"/>
      <c r="G36" s="30">
        <v>0</v>
      </c>
      <c r="H36" s="30">
        <v>2</v>
      </c>
      <c r="I36" s="30" t="s">
        <v>21</v>
      </c>
      <c r="J36" s="30">
        <v>1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x14ac:dyDescent="0.2">
      <c r="A37" s="11" t="s">
        <v>45</v>
      </c>
      <c r="B37" s="28">
        <f t="shared" si="7"/>
        <v>30</v>
      </c>
      <c r="C37" s="29">
        <f t="shared" si="8"/>
        <v>0</v>
      </c>
      <c r="D37" s="7">
        <f t="shared" si="8"/>
        <v>30</v>
      </c>
      <c r="E37" s="12">
        <f t="shared" si="9"/>
        <v>3</v>
      </c>
      <c r="F37" s="7"/>
      <c r="G37" s="30"/>
      <c r="H37" s="30"/>
      <c r="I37" s="30"/>
      <c r="J37" s="30"/>
      <c r="K37" s="30">
        <v>0</v>
      </c>
      <c r="L37" s="30">
        <v>2</v>
      </c>
      <c r="M37" s="30" t="s">
        <v>21</v>
      </c>
      <c r="N37" s="30">
        <v>3</v>
      </c>
      <c r="O37" s="30"/>
      <c r="P37" s="30"/>
      <c r="Q37" s="30"/>
      <c r="R37" s="30"/>
      <c r="S37" s="30"/>
      <c r="T37" s="30"/>
      <c r="U37" s="30"/>
      <c r="V37" s="30"/>
    </row>
    <row r="38" spans="1:22" x14ac:dyDescent="0.2">
      <c r="A38" s="11" t="s">
        <v>46</v>
      </c>
      <c r="B38" s="28">
        <f t="shared" si="7"/>
        <v>60</v>
      </c>
      <c r="C38" s="29">
        <f t="shared" si="8"/>
        <v>0</v>
      </c>
      <c r="D38" s="7">
        <f t="shared" si="8"/>
        <v>60</v>
      </c>
      <c r="E38" s="12">
        <f t="shared" si="9"/>
        <v>4</v>
      </c>
      <c r="F38" s="7"/>
      <c r="G38" s="30"/>
      <c r="H38" s="30"/>
      <c r="I38" s="30"/>
      <c r="J38" s="30"/>
      <c r="K38" s="30"/>
      <c r="L38" s="30"/>
      <c r="M38" s="30"/>
      <c r="N38" s="30"/>
      <c r="O38" s="30">
        <v>0</v>
      </c>
      <c r="P38" s="30">
        <v>4</v>
      </c>
      <c r="Q38" s="30" t="s">
        <v>21</v>
      </c>
      <c r="R38" s="30">
        <v>4</v>
      </c>
      <c r="S38" s="30"/>
      <c r="T38" s="30"/>
      <c r="U38" s="30"/>
      <c r="V38" s="30"/>
    </row>
    <row r="39" spans="1:22" x14ac:dyDescent="0.2">
      <c r="A39" s="11" t="s">
        <v>47</v>
      </c>
      <c r="B39" s="28">
        <f t="shared" si="7"/>
        <v>120</v>
      </c>
      <c r="C39" s="29">
        <f t="shared" si="8"/>
        <v>0</v>
      </c>
      <c r="D39" s="7">
        <f t="shared" si="8"/>
        <v>120</v>
      </c>
      <c r="E39" s="12">
        <f t="shared" si="9"/>
        <v>8</v>
      </c>
      <c r="F39" s="7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>
        <v>0</v>
      </c>
      <c r="T39" s="31">
        <v>8</v>
      </c>
      <c r="U39" s="31" t="s">
        <v>21</v>
      </c>
      <c r="V39" s="31">
        <v>8</v>
      </c>
    </row>
    <row r="40" spans="1:22" ht="13.5" x14ac:dyDescent="0.2">
      <c r="A40" s="19" t="s">
        <v>40</v>
      </c>
      <c r="B40" s="12">
        <f>SUM(B34:B39)</f>
        <v>300</v>
      </c>
      <c r="C40" s="12">
        <f>SUM(C34:C39)</f>
        <v>0</v>
      </c>
      <c r="D40" s="12">
        <f>SUM(D34:D39)</f>
        <v>300</v>
      </c>
      <c r="E40" s="12">
        <f>SUM(E34:E39)</f>
        <v>22</v>
      </c>
      <c r="F40" s="30"/>
      <c r="G40" s="31">
        <f>SUM(G33:G39)+G31</f>
        <v>12</v>
      </c>
      <c r="H40" s="31">
        <f>SUM(H33:H39)+H31</f>
        <v>14</v>
      </c>
      <c r="I40" s="31">
        <f>SUM(I33:I39)+I31</f>
        <v>0</v>
      </c>
      <c r="J40" s="32">
        <f>SUM(J33:J39)+J31</f>
        <v>31</v>
      </c>
      <c r="K40" s="31">
        <f t="shared" ref="K40:V40" si="10">SUM(K34:K39)+K31</f>
        <v>8</v>
      </c>
      <c r="L40" s="31">
        <f t="shared" si="10"/>
        <v>15</v>
      </c>
      <c r="M40" s="31">
        <f t="shared" si="10"/>
        <v>0</v>
      </c>
      <c r="N40" s="32">
        <f t="shared" si="10"/>
        <v>31</v>
      </c>
      <c r="O40" s="31">
        <f t="shared" si="10"/>
        <v>9</v>
      </c>
      <c r="P40" s="31">
        <f t="shared" si="10"/>
        <v>15</v>
      </c>
      <c r="Q40" s="31">
        <f t="shared" si="10"/>
        <v>0</v>
      </c>
      <c r="R40" s="32">
        <f t="shared" si="10"/>
        <v>28</v>
      </c>
      <c r="S40" s="31">
        <f t="shared" si="10"/>
        <v>9</v>
      </c>
      <c r="T40" s="31">
        <f t="shared" si="10"/>
        <v>18</v>
      </c>
      <c r="U40" s="31">
        <f t="shared" si="10"/>
        <v>0</v>
      </c>
      <c r="V40" s="32">
        <f t="shared" si="10"/>
        <v>30</v>
      </c>
    </row>
    <row r="41" spans="1:22" x14ac:dyDescent="0.2">
      <c r="B41" s="12">
        <f>+B31+B40</f>
        <v>1500</v>
      </c>
      <c r="C41" s="12">
        <f>+C31+C40</f>
        <v>570</v>
      </c>
      <c r="D41" s="12">
        <f>+D31+D40</f>
        <v>930</v>
      </c>
      <c r="E41" s="12">
        <f>+E31+E40</f>
        <v>120</v>
      </c>
    </row>
    <row r="42" spans="1:22" x14ac:dyDescent="0.2">
      <c r="E42" s="35"/>
    </row>
    <row r="43" spans="1:22" x14ac:dyDescent="0.2">
      <c r="B43" s="36">
        <f>SUM(C43:D43)</f>
        <v>1</v>
      </c>
      <c r="C43" s="36">
        <f>+C41/B41</f>
        <v>0.38</v>
      </c>
      <c r="D43" s="36">
        <f>+D41/B41</f>
        <v>0.62</v>
      </c>
      <c r="E43" s="35"/>
    </row>
    <row r="44" spans="1:22" x14ac:dyDescent="0.2">
      <c r="E44" s="35"/>
    </row>
    <row r="45" spans="1:22" x14ac:dyDescent="0.2">
      <c r="B45" s="37" t="s">
        <v>48</v>
      </c>
    </row>
    <row r="46" spans="1:22" x14ac:dyDescent="0.2">
      <c r="B46" s="4" t="s">
        <v>49</v>
      </c>
    </row>
    <row r="47" spans="1:22" x14ac:dyDescent="0.2">
      <c r="B47" s="4" t="s">
        <v>50</v>
      </c>
    </row>
    <row r="48" spans="1:22" x14ac:dyDescent="0.2">
      <c r="B48" s="4" t="s">
        <v>51</v>
      </c>
    </row>
  </sheetData>
  <mergeCells count="21">
    <mergeCell ref="A7:D7"/>
    <mergeCell ref="A14:D14"/>
    <mergeCell ref="A32:D32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3207D7D8-C78B-4DFD-BB24-336DEA00B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C4D225-CF1A-499F-81AC-620A54DCE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9F47C6-E062-46BD-BA39-E0E47C4DD927}">
  <ds:schemaRefs>
    <ds:schemaRef ds:uri="http://schemas.microsoft.com/office/infopath/2007/PartnerControls"/>
    <ds:schemaRef ds:uri="e8145b8f-b3f3-4a8c-894a-a44235af36ec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9b9daa9-7c18-43cb-b739-b9d24a09a05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2023-06-19T07:16:31Z</dcterms:created>
  <dcterms:modified xsi:type="dcterms:W3CDTF">2023-06-19T07:17:06Z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