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debhu-my.sharepoint.com/personal/petrucz_anita_econ_unideb_hu/Documents/Anita_GTK/Tantervek_2023/"/>
    </mc:Choice>
  </mc:AlternateContent>
  <bookViews>
    <workbookView xWindow="0" yWindow="0" windowWidth="13935" windowHeight="1180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D51" i="1"/>
  <c r="C51" i="1"/>
  <c r="B51" i="1" s="1"/>
  <c r="E50" i="1"/>
  <c r="D50" i="1"/>
  <c r="B50" i="1" s="1"/>
  <c r="C50" i="1"/>
  <c r="E49" i="1"/>
  <c r="D49" i="1"/>
  <c r="C49" i="1"/>
  <c r="B49" i="1"/>
  <c r="E47" i="1"/>
  <c r="E52" i="1" s="1"/>
  <c r="D47" i="1"/>
  <c r="B47" i="1" s="1"/>
  <c r="C47" i="1"/>
  <c r="E46" i="1"/>
  <c r="D46" i="1"/>
  <c r="C46" i="1"/>
  <c r="C52" i="1" s="1"/>
  <c r="B46" i="1"/>
  <c r="V43" i="1"/>
  <c r="V52" i="1" s="1"/>
  <c r="U43" i="1"/>
  <c r="U52" i="1" s="1"/>
  <c r="T43" i="1"/>
  <c r="T52" i="1" s="1"/>
  <c r="S43" i="1"/>
  <c r="S52" i="1" s="1"/>
  <c r="R43" i="1"/>
  <c r="R52" i="1" s="1"/>
  <c r="Q43" i="1"/>
  <c r="Q52" i="1" s="1"/>
  <c r="P43" i="1"/>
  <c r="P52" i="1" s="1"/>
  <c r="O43" i="1"/>
  <c r="O52" i="1" s="1"/>
  <c r="N43" i="1"/>
  <c r="N52" i="1" s="1"/>
  <c r="M43" i="1"/>
  <c r="M52" i="1" s="1"/>
  <c r="L43" i="1"/>
  <c r="L52" i="1" s="1"/>
  <c r="K43" i="1"/>
  <c r="K52" i="1" s="1"/>
  <c r="J43" i="1"/>
  <c r="J52" i="1" s="1"/>
  <c r="I43" i="1"/>
  <c r="I52" i="1" s="1"/>
  <c r="H43" i="1"/>
  <c r="H52" i="1" s="1"/>
  <c r="G43" i="1"/>
  <c r="G52" i="1" s="1"/>
  <c r="E42" i="1"/>
  <c r="D42" i="1"/>
  <c r="C42" i="1"/>
  <c r="B42" i="1"/>
  <c r="E41" i="1"/>
  <c r="E40" i="1" s="1"/>
  <c r="D41" i="1"/>
  <c r="B41" i="1" s="1"/>
  <c r="C41" i="1"/>
  <c r="E39" i="1"/>
  <c r="D39" i="1"/>
  <c r="C39" i="1"/>
  <c r="B39" i="1" s="1"/>
  <c r="E38" i="1"/>
  <c r="E37" i="1" s="1"/>
  <c r="D38" i="1"/>
  <c r="C38" i="1"/>
  <c r="B38" i="1" s="1"/>
  <c r="E36" i="1"/>
  <c r="D36" i="1"/>
  <c r="B36" i="1" s="1"/>
  <c r="C36" i="1"/>
  <c r="E35" i="1"/>
  <c r="D35" i="1"/>
  <c r="B35" i="1" s="1"/>
  <c r="C35" i="1"/>
  <c r="E34" i="1"/>
  <c r="E33" i="1" s="1"/>
  <c r="D34" i="1"/>
  <c r="B34" i="1" s="1"/>
  <c r="C34" i="1"/>
  <c r="E32" i="1"/>
  <c r="D32" i="1"/>
  <c r="C32" i="1"/>
  <c r="B32" i="1"/>
  <c r="E31" i="1"/>
  <c r="E29" i="1" s="1"/>
  <c r="D31" i="1"/>
  <c r="C31" i="1"/>
  <c r="B31" i="1" s="1"/>
  <c r="E30" i="1"/>
  <c r="D30" i="1"/>
  <c r="C30" i="1"/>
  <c r="B30" i="1"/>
  <c r="E28" i="1"/>
  <c r="D28" i="1"/>
  <c r="B28" i="1" s="1"/>
  <c r="C28" i="1"/>
  <c r="D27" i="1"/>
  <c r="C27" i="1"/>
  <c r="B27" i="1"/>
  <c r="E26" i="1"/>
  <c r="E25" i="1"/>
  <c r="D25" i="1"/>
  <c r="B25" i="1" s="1"/>
  <c r="C25" i="1"/>
  <c r="E24" i="1"/>
  <c r="E23" i="1" s="1"/>
  <c r="D24" i="1"/>
  <c r="C24" i="1"/>
  <c r="B24" i="1"/>
  <c r="E22" i="1"/>
  <c r="D22" i="1"/>
  <c r="C22" i="1"/>
  <c r="B22" i="1" s="1"/>
  <c r="E21" i="1"/>
  <c r="D21" i="1"/>
  <c r="C21" i="1"/>
  <c r="B21" i="1" s="1"/>
  <c r="E20" i="1"/>
  <c r="E19" i="1"/>
  <c r="D19" i="1"/>
  <c r="B19" i="1" s="1"/>
  <c r="C19" i="1"/>
  <c r="E18" i="1"/>
  <c r="D18" i="1"/>
  <c r="B18" i="1" s="1"/>
  <c r="C18" i="1"/>
  <c r="E17" i="1"/>
  <c r="D17" i="1"/>
  <c r="B17" i="1" s="1"/>
  <c r="C17" i="1"/>
  <c r="E16" i="1"/>
  <c r="E15" i="1"/>
  <c r="D15" i="1"/>
  <c r="C15" i="1"/>
  <c r="B15" i="1" s="1"/>
  <c r="E14" i="1"/>
  <c r="D14" i="1"/>
  <c r="C14" i="1"/>
  <c r="B14" i="1"/>
  <c r="E13" i="1"/>
  <c r="E12" i="1" s="1"/>
  <c r="D13" i="1"/>
  <c r="C13" i="1"/>
  <c r="B13" i="1" s="1"/>
  <c r="E11" i="1"/>
  <c r="D11" i="1"/>
  <c r="C11" i="1"/>
  <c r="B11" i="1"/>
  <c r="E10" i="1"/>
  <c r="D10" i="1"/>
  <c r="B10" i="1" s="1"/>
  <c r="C10" i="1"/>
  <c r="E9" i="1"/>
  <c r="D9" i="1"/>
  <c r="C9" i="1"/>
  <c r="B9" i="1"/>
  <c r="E8" i="1"/>
  <c r="D8" i="1"/>
  <c r="B8" i="1" s="1"/>
  <c r="B43" i="1" s="1"/>
  <c r="C8" i="1"/>
  <c r="C43" i="1" s="1"/>
  <c r="E7" i="1"/>
  <c r="E43" i="1" s="1"/>
  <c r="E53" i="1" s="1"/>
  <c r="B53" i="1" l="1"/>
  <c r="C53" i="1"/>
  <c r="C55" i="1" s="1"/>
  <c r="B52" i="1"/>
  <c r="D43" i="1"/>
  <c r="D52" i="1"/>
  <c r="D53" i="1" l="1"/>
  <c r="D55" i="1" s="1"/>
  <c r="B55" i="1" s="1"/>
</calcChain>
</file>

<file path=xl/sharedStrings.xml><?xml version="1.0" encoding="utf-8"?>
<sst xmlns="http://schemas.openxmlformats.org/spreadsheetml/2006/main" count="107" uniqueCount="64">
  <si>
    <t>TANTÁRGY</t>
  </si>
  <si>
    <t>TANTÁRGYAK ÓRASZÁMA</t>
  </si>
  <si>
    <t>Egymásra-épülés</t>
  </si>
  <si>
    <t>ÉVEK, FÉLÉVEK, TANÍTÁSI HETEK SZÁMA HETI ÓRASZÁM</t>
  </si>
  <si>
    <t>ÖSSZES</t>
  </si>
  <si>
    <t>ELMÉLET</t>
  </si>
  <si>
    <t>GYAKORLAT</t>
  </si>
  <si>
    <t>KREDIT = (a+b)/30</t>
  </si>
  <si>
    <t>I.</t>
  </si>
  <si>
    <t>II.</t>
  </si>
  <si>
    <t>E</t>
  </si>
  <si>
    <t>GY</t>
  </si>
  <si>
    <t>V</t>
  </si>
  <si>
    <t>Kredit</t>
  </si>
  <si>
    <t>Általános gazdaságtudományi ismeretek</t>
  </si>
  <si>
    <t>Világgazdasági és intergrációs folyamatok</t>
  </si>
  <si>
    <t>K</t>
  </si>
  <si>
    <t>Gazdasági és versenyjog</t>
  </si>
  <si>
    <t>Gazdaság- és környezetpolitika</t>
  </si>
  <si>
    <t>Vezetés- és szervezéselmélet</t>
  </si>
  <si>
    <t>Módszertani ismeretek</t>
  </si>
  <si>
    <t>Ökonometria és kutatásmódszertan</t>
  </si>
  <si>
    <t>G</t>
  </si>
  <si>
    <t>Gazdaságstatisztika</t>
  </si>
  <si>
    <t>Üzleti digitalizáció és informatika</t>
  </si>
  <si>
    <t>Vállalatgazdaságtani ismeretek</t>
  </si>
  <si>
    <t>Vállalati és vezetői gazdaságtan</t>
  </si>
  <si>
    <t>Haladó stratégiai menedzsment</t>
  </si>
  <si>
    <t>Emberi erőforrás gazdálkodás</t>
  </si>
  <si>
    <t>Kereskedelmi és marketing ismeretek</t>
  </si>
  <si>
    <t>Haladó marketingmenedzsment</t>
  </si>
  <si>
    <t>Kereskedelemtan</t>
  </si>
  <si>
    <t xml:space="preserve">Vállalati controlling ismeretek </t>
  </si>
  <si>
    <t>Vezetői számvitel és controlling</t>
  </si>
  <si>
    <t>Gazdasági elemzés</t>
  </si>
  <si>
    <t xml:space="preserve">Pénzügyi ismeretek </t>
  </si>
  <si>
    <t>Pénz- és tőkepiaci ismeretek</t>
  </si>
  <si>
    <t>Haladó vállalati pénzügyek</t>
  </si>
  <si>
    <t xml:space="preserve">Differenciált szakmai ismeretkör I. – alkalmazott gazdaságtani ismeretek </t>
  </si>
  <si>
    <t>Ipargazdaságtan</t>
  </si>
  <si>
    <t>Szolgáltatás-gazdaságtan</t>
  </si>
  <si>
    <t>Banküzemtan</t>
  </si>
  <si>
    <t>Differenciált szakmai ismeretkör II. – alkalmazott gazdálkodási ismeretek</t>
  </si>
  <si>
    <t>Termelés- és szolgáltatás-menedzsment</t>
  </si>
  <si>
    <t>Ellátásilánc menedzsment</t>
  </si>
  <si>
    <t>Minőségmenedzsment</t>
  </si>
  <si>
    <t>Differenciált szakmai ismeretkör III. – projekt és vagyongazdálkodási ismeretek</t>
  </si>
  <si>
    <t>Projekt- és innováció-menedzsment</t>
  </si>
  <si>
    <t>Vállalatértékelés és vagyongazdálkodás</t>
  </si>
  <si>
    <t>Differenciált szakmai ismeretkör IV – vállalati tervezési ismeretek</t>
  </si>
  <si>
    <t>Komplex vállalati tervezés</t>
  </si>
  <si>
    <t>Integrált vállalatirányítási rendszerek</t>
  </si>
  <si>
    <t>Összesen</t>
  </si>
  <si>
    <t>Kritériumfeltételek***</t>
  </si>
  <si>
    <t>szabadon választható 1. tárgy</t>
  </si>
  <si>
    <t>szabadon választható 2. tárgy</t>
  </si>
  <si>
    <t>Szaknyelv</t>
  </si>
  <si>
    <t>Diplomadolgozat 1</t>
  </si>
  <si>
    <t>Diplomadolgozat 2</t>
  </si>
  <si>
    <t>Diplomadolgozat 3</t>
  </si>
  <si>
    <t>magyarázat</t>
  </si>
  <si>
    <t>E = elméleti óra</t>
  </si>
  <si>
    <t>GY = gyakorlati óra</t>
  </si>
  <si>
    <t>V =Vizsga típusa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</si>
</sst>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1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/>
    </xf>
    <xf numFmtId="0" fontId="4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1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/>
    <xf numFmtId="0" fontId="1" fillId="0" borderId="5" xfId="0" applyFont="1" applyBorder="1"/>
    <xf numFmtId="0" fontId="1" fillId="0" borderId="5" xfId="0" applyFont="1" applyBorder="1" applyAlignment="1">
      <alignment wrapText="1"/>
    </xf>
    <xf numFmtId="0" fontId="4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  <xf numFmtId="0" fontId="4" fillId="0" borderId="5" xfId="0" applyFont="1" applyBorder="1" applyAlignment="1">
      <alignment vertical="center" wrapText="1"/>
    </xf>
    <xf numFmtId="0" fontId="1" fillId="0" borderId="5" xfId="0" applyFont="1" applyBorder="1"/>
    <xf numFmtId="0" fontId="3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1" applyFont="1" applyBorder="1" applyAlignment="1">
      <alignment vertical="center"/>
    </xf>
    <xf numFmtId="0" fontId="3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9" fontId="1" fillId="0" borderId="0" xfId="0" applyNumberFormat="1" applyFont="1"/>
    <xf numFmtId="0" fontId="9" fillId="0" borderId="0" xfId="0" applyFont="1"/>
    <xf numFmtId="9" fontId="9" fillId="0" borderId="0" xfId="0" applyNumberFormat="1" applyFont="1"/>
    <xf numFmtId="0" fontId="4" fillId="0" borderId="0" xfId="0" applyFont="1"/>
  </cellXfs>
  <cellStyles count="2">
    <cellStyle name="Normál" xfId="0" builtinId="0"/>
    <cellStyle name="Normá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28.28515625" style="6" bestFit="1" customWidth="1"/>
    <col min="2" max="2" width="6.7109375" style="6" customWidth="1"/>
    <col min="3" max="3" width="6.28515625" style="6" customWidth="1"/>
    <col min="4" max="4" width="6.7109375" style="6" customWidth="1"/>
    <col min="5" max="5" width="6.28515625" style="6" customWidth="1"/>
    <col min="6" max="6" width="10.28515625" style="6" customWidth="1"/>
    <col min="7" max="7" width="3.7109375" style="6" customWidth="1"/>
    <col min="8" max="8" width="3.85546875" style="6" customWidth="1"/>
    <col min="9" max="9" width="3.28515625" style="6" customWidth="1"/>
    <col min="10" max="10" width="5.140625" style="6" customWidth="1"/>
    <col min="11" max="12" width="3.85546875" style="6" customWidth="1"/>
    <col min="13" max="13" width="4.140625" style="6" customWidth="1"/>
    <col min="14" max="14" width="5.28515625" style="6" customWidth="1"/>
    <col min="15" max="16" width="3.85546875" style="6" customWidth="1"/>
    <col min="17" max="17" width="4" style="6" customWidth="1"/>
    <col min="18" max="18" width="5.140625" style="6" customWidth="1"/>
    <col min="19" max="20" width="3.85546875" style="6" customWidth="1"/>
    <col min="21" max="21" width="4.140625" style="6" customWidth="1"/>
    <col min="22" max="22" width="5.140625" style="6" customWidth="1"/>
    <col min="23" max="16384" width="8.85546875" style="6"/>
  </cols>
  <sheetData>
    <row r="1" spans="1:22" ht="12.75" customHeight="1" x14ac:dyDescent="0.2">
      <c r="A1" s="1" t="s">
        <v>0</v>
      </c>
      <c r="B1" s="2" t="s">
        <v>1</v>
      </c>
      <c r="C1" s="3"/>
      <c r="D1" s="3"/>
      <c r="E1" s="4"/>
      <c r="F1" s="1" t="s">
        <v>2</v>
      </c>
      <c r="G1" s="5" t="s">
        <v>3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x14ac:dyDescent="0.2">
      <c r="A2" s="7"/>
      <c r="B2" s="8"/>
      <c r="C2" s="9"/>
      <c r="D2" s="9"/>
      <c r="E2" s="10"/>
      <c r="F2" s="7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12.75" customHeight="1" x14ac:dyDescent="0.2">
      <c r="A3" s="7"/>
      <c r="B3" s="11" t="s">
        <v>4</v>
      </c>
      <c r="C3" s="11" t="s">
        <v>5</v>
      </c>
      <c r="D3" s="11" t="s">
        <v>6</v>
      </c>
      <c r="E3" s="12" t="s">
        <v>7</v>
      </c>
      <c r="F3" s="7"/>
      <c r="G3" s="13" t="s">
        <v>8</v>
      </c>
      <c r="H3" s="13"/>
      <c r="I3" s="13"/>
      <c r="J3" s="13"/>
      <c r="K3" s="13"/>
      <c r="L3" s="13"/>
      <c r="M3" s="13"/>
      <c r="N3" s="13"/>
      <c r="O3" s="13" t="s">
        <v>9</v>
      </c>
      <c r="P3" s="13"/>
      <c r="Q3" s="13"/>
      <c r="R3" s="13"/>
      <c r="S3" s="13"/>
      <c r="T3" s="13"/>
      <c r="U3" s="13"/>
      <c r="V3" s="13"/>
    </row>
    <row r="4" spans="1:22" x14ac:dyDescent="0.2">
      <c r="A4" s="7"/>
      <c r="B4" s="11"/>
      <c r="C4" s="11"/>
      <c r="D4" s="11"/>
      <c r="E4" s="12"/>
      <c r="F4" s="7"/>
      <c r="G4" s="13">
        <v>1</v>
      </c>
      <c r="H4" s="13"/>
      <c r="I4" s="13"/>
      <c r="J4" s="13"/>
      <c r="K4" s="13">
        <v>2</v>
      </c>
      <c r="L4" s="13"/>
      <c r="M4" s="13"/>
      <c r="N4" s="13"/>
      <c r="O4" s="13">
        <v>3</v>
      </c>
      <c r="P4" s="13"/>
      <c r="Q4" s="13"/>
      <c r="R4" s="13"/>
      <c r="S4" s="13">
        <v>4</v>
      </c>
      <c r="T4" s="13"/>
      <c r="U4" s="13"/>
      <c r="V4" s="13"/>
    </row>
    <row r="5" spans="1:22" x14ac:dyDescent="0.2">
      <c r="A5" s="7"/>
      <c r="B5" s="11"/>
      <c r="C5" s="11"/>
      <c r="D5" s="11"/>
      <c r="E5" s="12"/>
      <c r="F5" s="7"/>
      <c r="G5" s="13">
        <v>15</v>
      </c>
      <c r="H5" s="13"/>
      <c r="I5" s="13"/>
      <c r="J5" s="13"/>
      <c r="K5" s="13">
        <v>15</v>
      </c>
      <c r="L5" s="13"/>
      <c r="M5" s="13"/>
      <c r="N5" s="13"/>
      <c r="O5" s="13">
        <v>15</v>
      </c>
      <c r="P5" s="13"/>
      <c r="Q5" s="13"/>
      <c r="R5" s="13"/>
      <c r="S5" s="13">
        <v>15</v>
      </c>
      <c r="T5" s="13"/>
      <c r="U5" s="13"/>
      <c r="V5" s="13"/>
    </row>
    <row r="6" spans="1:22" ht="27" customHeight="1" thickBot="1" x14ac:dyDescent="0.25">
      <c r="A6" s="7"/>
      <c r="B6" s="14"/>
      <c r="C6" s="14"/>
      <c r="D6" s="14"/>
      <c r="E6" s="15"/>
      <c r="F6" s="16"/>
      <c r="G6" s="17" t="s">
        <v>10</v>
      </c>
      <c r="H6" s="17" t="s">
        <v>11</v>
      </c>
      <c r="I6" s="17" t="s">
        <v>12</v>
      </c>
      <c r="J6" s="17" t="s">
        <v>13</v>
      </c>
      <c r="K6" s="17" t="s">
        <v>10</v>
      </c>
      <c r="L6" s="17" t="s">
        <v>11</v>
      </c>
      <c r="M6" s="17" t="s">
        <v>12</v>
      </c>
      <c r="N6" s="17" t="s">
        <v>13</v>
      </c>
      <c r="O6" s="17" t="s">
        <v>10</v>
      </c>
      <c r="P6" s="17" t="s">
        <v>11</v>
      </c>
      <c r="Q6" s="17" t="s">
        <v>12</v>
      </c>
      <c r="R6" s="17" t="s">
        <v>13</v>
      </c>
      <c r="S6" s="17" t="s">
        <v>10</v>
      </c>
      <c r="T6" s="17" t="s">
        <v>11</v>
      </c>
      <c r="U6" s="17" t="s">
        <v>12</v>
      </c>
      <c r="V6" s="17" t="s">
        <v>13</v>
      </c>
    </row>
    <row r="7" spans="1:22" x14ac:dyDescent="0.2">
      <c r="A7" s="18" t="s">
        <v>14</v>
      </c>
      <c r="B7" s="18"/>
      <c r="C7" s="18"/>
      <c r="D7" s="18"/>
      <c r="E7" s="19">
        <f>SUM(E8:E11)</f>
        <v>12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</row>
    <row r="8" spans="1:22" ht="25.5" x14ac:dyDescent="0.2">
      <c r="A8" s="21" t="s">
        <v>15</v>
      </c>
      <c r="B8" s="22">
        <f>C8+D8</f>
        <v>30</v>
      </c>
      <c r="C8" s="22">
        <f t="shared" ref="C8:D11" si="0">(G8+K8+O8+S8)*15</f>
        <v>30</v>
      </c>
      <c r="D8" s="22">
        <f t="shared" si="0"/>
        <v>0</v>
      </c>
      <c r="E8" s="23">
        <f t="shared" ref="E8:E36" si="1">+J8+N8+R8+V8</f>
        <v>3</v>
      </c>
      <c r="F8" s="22"/>
      <c r="G8" s="22"/>
      <c r="H8" s="22"/>
      <c r="I8" s="22"/>
      <c r="J8" s="22"/>
      <c r="K8" s="22">
        <v>2</v>
      </c>
      <c r="L8" s="22">
        <v>0</v>
      </c>
      <c r="M8" s="22" t="s">
        <v>16</v>
      </c>
      <c r="N8" s="22">
        <v>3</v>
      </c>
      <c r="O8" s="22"/>
      <c r="P8" s="22"/>
      <c r="Q8" s="22"/>
      <c r="R8" s="22"/>
      <c r="S8" s="22"/>
      <c r="T8" s="22"/>
      <c r="U8" s="22"/>
      <c r="V8" s="22"/>
    </row>
    <row r="9" spans="1:22" x14ac:dyDescent="0.2">
      <c r="A9" s="21" t="s">
        <v>17</v>
      </c>
      <c r="B9" s="22">
        <f>C9+D9</f>
        <v>30</v>
      </c>
      <c r="C9" s="22">
        <f t="shared" si="0"/>
        <v>30</v>
      </c>
      <c r="D9" s="22">
        <f t="shared" si="0"/>
        <v>0</v>
      </c>
      <c r="E9" s="23">
        <f t="shared" si="1"/>
        <v>3</v>
      </c>
      <c r="F9" s="22"/>
      <c r="G9" s="22">
        <v>2</v>
      </c>
      <c r="H9" s="22">
        <v>0</v>
      </c>
      <c r="I9" s="22" t="s">
        <v>16</v>
      </c>
      <c r="J9" s="22">
        <v>3</v>
      </c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2" ht="12.75" customHeight="1" x14ac:dyDescent="0.2">
      <c r="A10" s="21" t="s">
        <v>18</v>
      </c>
      <c r="B10" s="22">
        <f>C10+D10</f>
        <v>30</v>
      </c>
      <c r="C10" s="22">
        <f t="shared" si="0"/>
        <v>30</v>
      </c>
      <c r="D10" s="22">
        <f t="shared" si="0"/>
        <v>0</v>
      </c>
      <c r="E10" s="23">
        <f t="shared" si="1"/>
        <v>3</v>
      </c>
      <c r="F10" s="22"/>
      <c r="G10" s="22">
        <v>2</v>
      </c>
      <c r="H10" s="22">
        <v>0</v>
      </c>
      <c r="I10" s="22" t="s">
        <v>16</v>
      </c>
      <c r="J10" s="22">
        <v>3</v>
      </c>
      <c r="K10" s="22"/>
      <c r="L10" s="22"/>
      <c r="M10" s="24"/>
      <c r="N10" s="22"/>
      <c r="O10" s="22"/>
      <c r="P10" s="22"/>
      <c r="Q10" s="22"/>
      <c r="R10" s="22"/>
      <c r="S10" s="22"/>
      <c r="T10" s="22"/>
      <c r="U10" s="22"/>
      <c r="V10" s="22"/>
    </row>
    <row r="11" spans="1:22" ht="12.75" customHeight="1" x14ac:dyDescent="0.25">
      <c r="A11" s="21" t="s">
        <v>19</v>
      </c>
      <c r="B11" s="22">
        <f>C11+D11</f>
        <v>30</v>
      </c>
      <c r="C11" s="22">
        <f t="shared" si="0"/>
        <v>30</v>
      </c>
      <c r="D11" s="22">
        <f t="shared" si="0"/>
        <v>0</v>
      </c>
      <c r="E11" s="23">
        <f t="shared" si="1"/>
        <v>3</v>
      </c>
      <c r="F11" s="25"/>
      <c r="G11" s="22"/>
      <c r="H11" s="22"/>
      <c r="I11" s="22"/>
      <c r="J11" s="22"/>
      <c r="K11" s="24"/>
      <c r="L11" s="22"/>
      <c r="M11" s="22"/>
      <c r="N11" s="22"/>
      <c r="O11" s="22">
        <v>2</v>
      </c>
      <c r="P11" s="22">
        <v>0</v>
      </c>
      <c r="Q11" s="22" t="s">
        <v>16</v>
      </c>
      <c r="R11" s="22">
        <v>3</v>
      </c>
      <c r="S11" s="22"/>
      <c r="T11" s="22"/>
      <c r="U11" s="22"/>
      <c r="V11" s="22"/>
    </row>
    <row r="12" spans="1:22" x14ac:dyDescent="0.2">
      <c r="A12" s="18" t="s">
        <v>20</v>
      </c>
      <c r="B12" s="18"/>
      <c r="C12" s="18"/>
      <c r="D12" s="18"/>
      <c r="E12" s="19">
        <f>SUM(E13:E15)</f>
        <v>10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spans="1:22" x14ac:dyDescent="0.2">
      <c r="A13" s="21" t="s">
        <v>21</v>
      </c>
      <c r="B13" s="22">
        <f>C13+D13</f>
        <v>45</v>
      </c>
      <c r="C13" s="22">
        <f t="shared" ref="C13:D15" si="2">(G13+K13+O13+S13)*15</f>
        <v>15</v>
      </c>
      <c r="D13" s="22">
        <f t="shared" si="2"/>
        <v>30</v>
      </c>
      <c r="E13" s="23">
        <f t="shared" si="1"/>
        <v>3</v>
      </c>
      <c r="F13" s="22"/>
      <c r="G13" s="22">
        <v>1</v>
      </c>
      <c r="H13" s="22">
        <v>2</v>
      </c>
      <c r="I13" s="22" t="s">
        <v>22</v>
      </c>
      <c r="J13" s="22">
        <v>3</v>
      </c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x14ac:dyDescent="0.2">
      <c r="A14" s="21" t="s">
        <v>23</v>
      </c>
      <c r="B14" s="22">
        <f>C14+D14</f>
        <v>30</v>
      </c>
      <c r="C14" s="22">
        <f t="shared" si="2"/>
        <v>0</v>
      </c>
      <c r="D14" s="22">
        <f t="shared" si="2"/>
        <v>30</v>
      </c>
      <c r="E14" s="23">
        <f t="shared" si="1"/>
        <v>3</v>
      </c>
      <c r="F14" s="22"/>
      <c r="G14" s="22">
        <v>0</v>
      </c>
      <c r="H14" s="22">
        <v>2</v>
      </c>
      <c r="I14" s="22" t="s">
        <v>22</v>
      </c>
      <c r="J14" s="22">
        <v>3</v>
      </c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ht="12.75" customHeight="1" x14ac:dyDescent="0.2">
      <c r="A15" s="26" t="s">
        <v>24</v>
      </c>
      <c r="B15" s="22">
        <f>C15+D15</f>
        <v>45</v>
      </c>
      <c r="C15" s="22">
        <f t="shared" si="2"/>
        <v>0</v>
      </c>
      <c r="D15" s="22">
        <f t="shared" si="2"/>
        <v>45</v>
      </c>
      <c r="E15" s="23">
        <f t="shared" si="1"/>
        <v>4</v>
      </c>
      <c r="F15" s="22"/>
      <c r="G15" s="22">
        <v>0</v>
      </c>
      <c r="H15" s="22">
        <v>3</v>
      </c>
      <c r="I15" s="22" t="s">
        <v>22</v>
      </c>
      <c r="J15" s="22">
        <v>4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x14ac:dyDescent="0.2">
      <c r="A16" s="18" t="s">
        <v>25</v>
      </c>
      <c r="B16" s="18"/>
      <c r="C16" s="18"/>
      <c r="D16" s="18"/>
      <c r="E16" s="19">
        <f>SUM(E17:E19)</f>
        <v>13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pans="1:22" x14ac:dyDescent="0.2">
      <c r="A17" s="21" t="s">
        <v>26</v>
      </c>
      <c r="B17" s="22">
        <f>SUM(C17:D17)</f>
        <v>60</v>
      </c>
      <c r="C17" s="22">
        <f t="shared" ref="C17:D19" si="3">(G17+K17+O17+S17)*15</f>
        <v>30</v>
      </c>
      <c r="D17" s="22">
        <f t="shared" si="3"/>
        <v>30</v>
      </c>
      <c r="E17" s="23">
        <f t="shared" si="1"/>
        <v>5</v>
      </c>
      <c r="F17" s="27"/>
      <c r="G17" s="22">
        <v>2</v>
      </c>
      <c r="H17" s="22">
        <v>2</v>
      </c>
      <c r="I17" s="22" t="s">
        <v>16</v>
      </c>
      <c r="J17" s="22">
        <v>5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1:22" x14ac:dyDescent="0.2">
      <c r="A18" s="21" t="s">
        <v>27</v>
      </c>
      <c r="B18" s="22">
        <f>SUM(C18:D18)</f>
        <v>60</v>
      </c>
      <c r="C18" s="22">
        <f t="shared" si="3"/>
        <v>30</v>
      </c>
      <c r="D18" s="22">
        <f t="shared" si="3"/>
        <v>30</v>
      </c>
      <c r="E18" s="23">
        <f t="shared" si="1"/>
        <v>5</v>
      </c>
      <c r="F18" s="27"/>
      <c r="G18" s="22">
        <v>2</v>
      </c>
      <c r="H18" s="22">
        <v>2</v>
      </c>
      <c r="I18" s="22" t="s">
        <v>16</v>
      </c>
      <c r="J18" s="22">
        <v>5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x14ac:dyDescent="0.2">
      <c r="A19" s="21" t="s">
        <v>28</v>
      </c>
      <c r="B19" s="22">
        <f>SUM(C19:D19)</f>
        <v>30</v>
      </c>
      <c r="C19" s="22">
        <f t="shared" si="3"/>
        <v>30</v>
      </c>
      <c r="D19" s="22">
        <f t="shared" si="3"/>
        <v>0</v>
      </c>
      <c r="E19" s="23">
        <f t="shared" si="1"/>
        <v>3</v>
      </c>
      <c r="F19" s="27"/>
      <c r="G19" s="22"/>
      <c r="H19" s="22"/>
      <c r="I19" s="22"/>
      <c r="J19" s="22"/>
      <c r="K19" s="22"/>
      <c r="L19" s="22"/>
      <c r="M19" s="22"/>
      <c r="N19" s="22"/>
      <c r="O19" s="22">
        <v>2</v>
      </c>
      <c r="P19" s="22">
        <v>0</v>
      </c>
      <c r="Q19" s="22" t="s">
        <v>16</v>
      </c>
      <c r="R19" s="22">
        <v>3</v>
      </c>
      <c r="S19" s="22"/>
      <c r="T19" s="22"/>
      <c r="U19" s="22"/>
      <c r="V19" s="22"/>
    </row>
    <row r="20" spans="1:22" x14ac:dyDescent="0.2">
      <c r="A20" s="28" t="s">
        <v>29</v>
      </c>
      <c r="B20" s="28"/>
      <c r="C20" s="28"/>
      <c r="D20" s="28"/>
      <c r="E20" s="29">
        <f>SUM(E21:E22)</f>
        <v>8</v>
      </c>
      <c r="F20" s="27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 x14ac:dyDescent="0.2">
      <c r="A21" s="21" t="s">
        <v>30</v>
      </c>
      <c r="B21" s="22">
        <f>SUM(C21:D21)</f>
        <v>60</v>
      </c>
      <c r="C21" s="22">
        <f>(G21+K21+O21+S21)*15</f>
        <v>30</v>
      </c>
      <c r="D21" s="22">
        <f>(H21+L21+P21+T21)*15</f>
        <v>30</v>
      </c>
      <c r="E21" s="23">
        <f t="shared" si="1"/>
        <v>5</v>
      </c>
      <c r="F21" s="27"/>
      <c r="G21" s="22"/>
      <c r="H21" s="22"/>
      <c r="I21" s="22"/>
      <c r="J21" s="22"/>
      <c r="K21" s="22">
        <v>2</v>
      </c>
      <c r="L21" s="22">
        <v>2</v>
      </c>
      <c r="M21" s="22" t="s">
        <v>16</v>
      </c>
      <c r="N21" s="22">
        <v>5</v>
      </c>
      <c r="O21" s="22"/>
      <c r="P21" s="22"/>
      <c r="Q21" s="22"/>
      <c r="R21" s="22"/>
      <c r="S21" s="22"/>
      <c r="T21" s="22"/>
      <c r="U21" s="22"/>
      <c r="V21" s="22"/>
    </row>
    <row r="22" spans="1:22" x14ac:dyDescent="0.2">
      <c r="A22" s="21" t="s">
        <v>31</v>
      </c>
      <c r="B22" s="22">
        <f>SUM(C22:D22)</f>
        <v>30</v>
      </c>
      <c r="C22" s="22">
        <f>(G22+K22+O22+S22)*15</f>
        <v>30</v>
      </c>
      <c r="D22" s="22">
        <f>(H22+L22+P22+T22)*15</f>
        <v>0</v>
      </c>
      <c r="E22" s="23">
        <f t="shared" si="1"/>
        <v>3</v>
      </c>
      <c r="F22" s="27"/>
      <c r="G22" s="22"/>
      <c r="H22" s="22"/>
      <c r="I22" s="22"/>
      <c r="J22" s="22"/>
      <c r="K22" s="22"/>
      <c r="L22" s="22"/>
      <c r="M22" s="22"/>
      <c r="N22" s="22"/>
      <c r="O22" s="22">
        <v>2</v>
      </c>
      <c r="P22" s="22">
        <v>0</v>
      </c>
      <c r="Q22" s="22" t="s">
        <v>16</v>
      </c>
      <c r="R22" s="22">
        <v>3</v>
      </c>
      <c r="S22" s="22"/>
      <c r="T22" s="22"/>
      <c r="U22" s="22"/>
      <c r="V22" s="22"/>
    </row>
    <row r="23" spans="1:22" x14ac:dyDescent="0.2">
      <c r="A23" s="28" t="s">
        <v>32</v>
      </c>
      <c r="B23" s="28"/>
      <c r="C23" s="28"/>
      <c r="D23" s="28"/>
      <c r="E23" s="29">
        <f>SUM(E24:E25)</f>
        <v>9</v>
      </c>
      <c r="F23" s="27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2" x14ac:dyDescent="0.2">
      <c r="A24" s="26" t="s">
        <v>33</v>
      </c>
      <c r="B24" s="22">
        <f>SUM(C24:D24)</f>
        <v>60</v>
      </c>
      <c r="C24" s="22">
        <f>(G24+K24+O24+S24)*15</f>
        <v>30</v>
      </c>
      <c r="D24" s="22">
        <f>(H24+L24+P24+T24)*15</f>
        <v>30</v>
      </c>
      <c r="E24" s="23">
        <f t="shared" si="1"/>
        <v>5</v>
      </c>
      <c r="F24" s="27"/>
      <c r="G24" s="22"/>
      <c r="H24" s="22"/>
      <c r="I24" s="22"/>
      <c r="J24" s="22"/>
      <c r="K24" s="22">
        <v>2</v>
      </c>
      <c r="L24" s="22">
        <v>2</v>
      </c>
      <c r="M24" s="22" t="s">
        <v>16</v>
      </c>
      <c r="N24" s="22">
        <v>5</v>
      </c>
      <c r="O24" s="22"/>
      <c r="P24" s="22"/>
      <c r="Q24" s="22"/>
      <c r="R24" s="22"/>
      <c r="S24" s="22"/>
      <c r="T24" s="22"/>
      <c r="U24" s="22"/>
      <c r="V24" s="22"/>
    </row>
    <row r="25" spans="1:22" x14ac:dyDescent="0.2">
      <c r="A25" s="21" t="s">
        <v>34</v>
      </c>
      <c r="B25" s="22">
        <f>SUM(C25:D25)</f>
        <v>60</v>
      </c>
      <c r="C25" s="22">
        <f>(G25+K25+O25+S25)*15</f>
        <v>30</v>
      </c>
      <c r="D25" s="22">
        <f>(H25+L25+P25+T25)*15</f>
        <v>30</v>
      </c>
      <c r="E25" s="23">
        <f t="shared" si="1"/>
        <v>4</v>
      </c>
      <c r="F25" s="27"/>
      <c r="G25" s="22"/>
      <c r="H25" s="22"/>
      <c r="I25" s="22"/>
      <c r="J25" s="22"/>
      <c r="K25" s="22">
        <v>2</v>
      </c>
      <c r="L25" s="22">
        <v>2</v>
      </c>
      <c r="M25" s="22" t="s">
        <v>22</v>
      </c>
      <c r="N25" s="22">
        <v>4</v>
      </c>
      <c r="O25" s="22"/>
      <c r="P25" s="22"/>
      <c r="Q25" s="22"/>
      <c r="R25" s="22"/>
      <c r="S25" s="22"/>
      <c r="T25" s="22"/>
      <c r="U25" s="22"/>
      <c r="V25" s="22"/>
    </row>
    <row r="26" spans="1:22" x14ac:dyDescent="0.2">
      <c r="A26" s="28" t="s">
        <v>35</v>
      </c>
      <c r="B26" s="28"/>
      <c r="C26" s="28"/>
      <c r="D26" s="28"/>
      <c r="E26" s="29">
        <f>SUM(E27:E28)</f>
        <v>7</v>
      </c>
      <c r="F26" s="27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x14ac:dyDescent="0.2">
      <c r="A27" s="21" t="s">
        <v>36</v>
      </c>
      <c r="B27" s="22">
        <f>SUM(C27:D27)</f>
        <v>45</v>
      </c>
      <c r="C27" s="22">
        <f>(G27+K27+O27+S27)*15</f>
        <v>30</v>
      </c>
      <c r="D27" s="22">
        <f>(H27+L27+P27+T27)*15</f>
        <v>15</v>
      </c>
      <c r="E27" s="23">
        <v>3</v>
      </c>
      <c r="F27" s="27"/>
      <c r="G27" s="22">
        <v>2</v>
      </c>
      <c r="H27" s="22">
        <v>1</v>
      </c>
      <c r="I27" s="22" t="s">
        <v>16</v>
      </c>
      <c r="J27" s="22">
        <v>3</v>
      </c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x14ac:dyDescent="0.2">
      <c r="A28" s="21" t="s">
        <v>37</v>
      </c>
      <c r="B28" s="22">
        <f>SUM(C28:D28)</f>
        <v>60</v>
      </c>
      <c r="C28" s="22">
        <f>(G28+K28+O28+S28)*15</f>
        <v>30</v>
      </c>
      <c r="D28" s="22">
        <f>(H28+L28+P28+T28)*15</f>
        <v>30</v>
      </c>
      <c r="E28" s="23">
        <f t="shared" si="1"/>
        <v>4</v>
      </c>
      <c r="F28" s="27"/>
      <c r="G28" s="22"/>
      <c r="H28" s="22"/>
      <c r="I28" s="22"/>
      <c r="J28" s="22"/>
      <c r="K28" s="22">
        <v>2</v>
      </c>
      <c r="L28" s="22">
        <v>2</v>
      </c>
      <c r="M28" s="22" t="s">
        <v>22</v>
      </c>
      <c r="N28" s="22">
        <v>4</v>
      </c>
      <c r="O28" s="22"/>
      <c r="P28" s="22"/>
      <c r="Q28" s="22"/>
      <c r="R28" s="22"/>
      <c r="S28" s="22"/>
      <c r="T28" s="22"/>
      <c r="U28" s="22"/>
      <c r="V28" s="22"/>
    </row>
    <row r="29" spans="1:22" x14ac:dyDescent="0.2">
      <c r="A29" s="28" t="s">
        <v>38</v>
      </c>
      <c r="B29" s="28"/>
      <c r="C29" s="28"/>
      <c r="D29" s="28"/>
      <c r="E29" s="29">
        <f>SUM(E30:E32)</f>
        <v>12</v>
      </c>
      <c r="F29" s="27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x14ac:dyDescent="0.2">
      <c r="A30" s="26" t="s">
        <v>39</v>
      </c>
      <c r="B30" s="22">
        <f>SUM(C30:D30)</f>
        <v>45</v>
      </c>
      <c r="C30" s="22">
        <f t="shared" ref="C30:D32" si="4">(G30+K30+O30+S30)*15</f>
        <v>30</v>
      </c>
      <c r="D30" s="22">
        <f t="shared" si="4"/>
        <v>15</v>
      </c>
      <c r="E30" s="23">
        <f t="shared" si="1"/>
        <v>4</v>
      </c>
      <c r="F30" s="30"/>
      <c r="G30" s="22"/>
      <c r="H30" s="22"/>
      <c r="I30" s="22"/>
      <c r="J30" s="22"/>
      <c r="K30" s="22"/>
      <c r="L30" s="22"/>
      <c r="M30" s="22"/>
      <c r="N30" s="22"/>
      <c r="O30" s="22">
        <v>2</v>
      </c>
      <c r="P30" s="22">
        <v>1</v>
      </c>
      <c r="Q30" s="22" t="s">
        <v>16</v>
      </c>
      <c r="R30" s="22">
        <v>4</v>
      </c>
      <c r="S30" s="22"/>
      <c r="T30" s="22"/>
      <c r="U30" s="22"/>
      <c r="V30" s="22"/>
    </row>
    <row r="31" spans="1:22" x14ac:dyDescent="0.2">
      <c r="A31" s="21" t="s">
        <v>40</v>
      </c>
      <c r="B31" s="22">
        <f>SUM(C31:D31)</f>
        <v>45</v>
      </c>
      <c r="C31" s="22">
        <f t="shared" si="4"/>
        <v>30</v>
      </c>
      <c r="D31" s="22">
        <f t="shared" si="4"/>
        <v>15</v>
      </c>
      <c r="E31" s="23">
        <f t="shared" si="1"/>
        <v>4</v>
      </c>
      <c r="F31" s="30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>
        <v>2</v>
      </c>
      <c r="T31" s="22">
        <v>1</v>
      </c>
      <c r="U31" s="22" t="s">
        <v>16</v>
      </c>
      <c r="V31" s="22">
        <v>4</v>
      </c>
    </row>
    <row r="32" spans="1:22" x14ac:dyDescent="0.2">
      <c r="A32" s="21" t="s">
        <v>41</v>
      </c>
      <c r="B32" s="22">
        <f>SUM(C32:D32)</f>
        <v>45</v>
      </c>
      <c r="C32" s="22">
        <f t="shared" si="4"/>
        <v>30</v>
      </c>
      <c r="D32" s="22">
        <f t="shared" si="4"/>
        <v>15</v>
      </c>
      <c r="E32" s="23">
        <f t="shared" si="1"/>
        <v>4</v>
      </c>
      <c r="F32" s="30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>
        <v>2</v>
      </c>
      <c r="T32" s="22">
        <v>1</v>
      </c>
      <c r="U32" s="22" t="s">
        <v>16</v>
      </c>
      <c r="V32" s="22">
        <v>4</v>
      </c>
    </row>
    <row r="33" spans="1:22" x14ac:dyDescent="0.2">
      <c r="A33" s="28" t="s">
        <v>42</v>
      </c>
      <c r="B33" s="28"/>
      <c r="C33" s="28"/>
      <c r="D33" s="28"/>
      <c r="E33" s="29">
        <f>SUM(E34:E36)</f>
        <v>11</v>
      </c>
      <c r="F33" s="27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ht="25.5" x14ac:dyDescent="0.2">
      <c r="A34" s="21" t="s">
        <v>43</v>
      </c>
      <c r="B34" s="22">
        <f>SUM(C34:D34)</f>
        <v>45</v>
      </c>
      <c r="C34" s="22">
        <f t="shared" ref="C34:D36" si="5">(G34+K34+O34+S34)*15</f>
        <v>30</v>
      </c>
      <c r="D34" s="22">
        <f t="shared" si="5"/>
        <v>15</v>
      </c>
      <c r="E34" s="23">
        <f t="shared" si="1"/>
        <v>4</v>
      </c>
      <c r="F34" s="30"/>
      <c r="G34" s="22"/>
      <c r="H34" s="22"/>
      <c r="I34" s="22"/>
      <c r="J34" s="22"/>
      <c r="K34" s="22">
        <v>2</v>
      </c>
      <c r="L34" s="22">
        <v>1</v>
      </c>
      <c r="M34" s="22" t="s">
        <v>16</v>
      </c>
      <c r="N34" s="22">
        <v>4</v>
      </c>
      <c r="O34" s="22"/>
      <c r="P34" s="22"/>
      <c r="Q34" s="22"/>
      <c r="R34" s="22"/>
      <c r="S34" s="22"/>
      <c r="T34" s="22"/>
      <c r="U34" s="22"/>
      <c r="V34" s="22"/>
    </row>
    <row r="35" spans="1:22" x14ac:dyDescent="0.2">
      <c r="A35" s="21" t="s">
        <v>44</v>
      </c>
      <c r="B35" s="22">
        <f>SUM(C35:D35)</f>
        <v>45</v>
      </c>
      <c r="C35" s="22">
        <f t="shared" si="5"/>
        <v>30</v>
      </c>
      <c r="D35" s="22">
        <f t="shared" si="5"/>
        <v>15</v>
      </c>
      <c r="E35" s="23">
        <f t="shared" si="1"/>
        <v>4</v>
      </c>
      <c r="F35" s="30"/>
      <c r="G35" s="22"/>
      <c r="H35" s="22"/>
      <c r="I35" s="22"/>
      <c r="J35" s="22"/>
      <c r="K35" s="22"/>
      <c r="L35" s="22"/>
      <c r="M35" s="22"/>
      <c r="N35" s="22"/>
      <c r="O35" s="22">
        <v>2</v>
      </c>
      <c r="P35" s="22">
        <v>1</v>
      </c>
      <c r="Q35" s="22" t="s">
        <v>16</v>
      </c>
      <c r="R35" s="22">
        <v>4</v>
      </c>
      <c r="S35" s="22"/>
      <c r="T35" s="22"/>
      <c r="U35" s="22"/>
      <c r="V35" s="22"/>
    </row>
    <row r="36" spans="1:22" x14ac:dyDescent="0.2">
      <c r="A36" s="21" t="s">
        <v>45</v>
      </c>
      <c r="B36" s="22">
        <f>SUM(C36:D36)</f>
        <v>30</v>
      </c>
      <c r="C36" s="22">
        <f t="shared" si="5"/>
        <v>30</v>
      </c>
      <c r="D36" s="22">
        <f t="shared" si="5"/>
        <v>0</v>
      </c>
      <c r="E36" s="23">
        <f t="shared" si="1"/>
        <v>3</v>
      </c>
      <c r="F36" s="30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>
        <v>2</v>
      </c>
      <c r="T36" s="22">
        <v>0</v>
      </c>
      <c r="U36" s="22" t="s">
        <v>16</v>
      </c>
      <c r="V36" s="22">
        <v>3</v>
      </c>
    </row>
    <row r="37" spans="1:22" x14ac:dyDescent="0.2">
      <c r="A37" s="28" t="s">
        <v>46</v>
      </c>
      <c r="B37" s="28"/>
      <c r="C37" s="28"/>
      <c r="D37" s="28"/>
      <c r="E37" s="29">
        <f>SUM(E38:E39)</f>
        <v>7</v>
      </c>
      <c r="F37" s="27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spans="1:22" ht="25.5" x14ac:dyDescent="0.2">
      <c r="A38" s="21" t="s">
        <v>47</v>
      </c>
      <c r="B38" s="22">
        <f>SUM(C38:D38)</f>
        <v>45</v>
      </c>
      <c r="C38" s="22">
        <f>(G38+K38+O38+S38)*15</f>
        <v>15</v>
      </c>
      <c r="D38" s="22">
        <f>(H38+L38+P38+T38)*15</f>
        <v>30</v>
      </c>
      <c r="E38" s="23">
        <f>+J38+N38+R38+V38</f>
        <v>3</v>
      </c>
      <c r="F38" s="30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>
        <v>1</v>
      </c>
      <c r="T38" s="22">
        <v>2</v>
      </c>
      <c r="U38" s="22" t="s">
        <v>22</v>
      </c>
      <c r="V38" s="22">
        <v>3</v>
      </c>
    </row>
    <row r="39" spans="1:22" ht="25.5" x14ac:dyDescent="0.2">
      <c r="A39" s="21" t="s">
        <v>48</v>
      </c>
      <c r="B39" s="22">
        <f>SUM(C39:D39)</f>
        <v>60</v>
      </c>
      <c r="C39" s="22">
        <f>(G39+K39+O39+S39)*15</f>
        <v>30</v>
      </c>
      <c r="D39" s="22">
        <f>(H39+L39+P39+T39)*15</f>
        <v>30</v>
      </c>
      <c r="E39" s="23">
        <f>+J39+N39+R39+V39</f>
        <v>4</v>
      </c>
      <c r="F39" s="30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>
        <v>2</v>
      </c>
      <c r="T39" s="22">
        <v>2</v>
      </c>
      <c r="U39" s="22" t="s">
        <v>22</v>
      </c>
      <c r="V39" s="22">
        <v>4</v>
      </c>
    </row>
    <row r="40" spans="1:22" x14ac:dyDescent="0.2">
      <c r="A40" s="28" t="s">
        <v>49</v>
      </c>
      <c r="B40" s="28"/>
      <c r="C40" s="28"/>
      <c r="D40" s="28"/>
      <c r="E40" s="29">
        <f>SUM(E41:E42)</f>
        <v>9</v>
      </c>
      <c r="F40" s="27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x14ac:dyDescent="0.2">
      <c r="A41" s="21" t="s">
        <v>50</v>
      </c>
      <c r="B41" s="22">
        <f>SUM(C41:D41)</f>
        <v>60</v>
      </c>
      <c r="C41" s="22">
        <f>(G41+K41+O41+S41)*15</f>
        <v>30</v>
      </c>
      <c r="D41" s="22">
        <f>(H41+L41+P41+T41)*15</f>
        <v>30</v>
      </c>
      <c r="E41" s="23">
        <f>+J41+N41+R41+V41</f>
        <v>5</v>
      </c>
      <c r="F41" s="30"/>
      <c r="G41" s="22"/>
      <c r="H41" s="22"/>
      <c r="I41" s="22"/>
      <c r="J41" s="22"/>
      <c r="K41" s="22"/>
      <c r="L41" s="22"/>
      <c r="M41" s="22"/>
      <c r="N41" s="22"/>
      <c r="O41" s="22">
        <v>2</v>
      </c>
      <c r="P41" s="22">
        <v>2</v>
      </c>
      <c r="Q41" s="22" t="s">
        <v>22</v>
      </c>
      <c r="R41" s="22">
        <v>5</v>
      </c>
      <c r="S41" s="22"/>
      <c r="T41" s="22"/>
      <c r="U41" s="22"/>
      <c r="V41" s="22"/>
    </row>
    <row r="42" spans="1:22" ht="25.5" x14ac:dyDescent="0.2">
      <c r="A42" s="21" t="s">
        <v>51</v>
      </c>
      <c r="B42" s="22">
        <f>SUM(C42:D42)</f>
        <v>45</v>
      </c>
      <c r="C42" s="22">
        <f>(G42+K42+O42+S42)*15</f>
        <v>15</v>
      </c>
      <c r="D42" s="22">
        <f>(H42+L42+P42+T42)*15</f>
        <v>30</v>
      </c>
      <c r="E42" s="23">
        <f>+J42+N42+R42+V42</f>
        <v>4</v>
      </c>
      <c r="F42" s="30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>
        <v>1</v>
      </c>
      <c r="T42" s="22">
        <v>2</v>
      </c>
      <c r="U42" s="22" t="s">
        <v>22</v>
      </c>
      <c r="V42" s="22">
        <v>4</v>
      </c>
    </row>
    <row r="43" spans="1:22" ht="13.5" customHeight="1" x14ac:dyDescent="0.2">
      <c r="A43" s="31" t="s">
        <v>52</v>
      </c>
      <c r="B43" s="23">
        <f>SUM(B8:B42)</f>
        <v>1170</v>
      </c>
      <c r="C43" s="23">
        <f>SUM(C8:C42)</f>
        <v>675</v>
      </c>
      <c r="D43" s="23">
        <f>SUM(D8:D42)</f>
        <v>495</v>
      </c>
      <c r="E43" s="23">
        <f>E7+E12+E16+E20+E23+E26+E29+E33+E37+E40</f>
        <v>98</v>
      </c>
      <c r="F43" s="22"/>
      <c r="G43" s="23">
        <f t="shared" ref="G43:V43" si="6">SUM(G8:G42)</f>
        <v>11</v>
      </c>
      <c r="H43" s="23">
        <f t="shared" si="6"/>
        <v>12</v>
      </c>
      <c r="I43" s="23">
        <f t="shared" si="6"/>
        <v>0</v>
      </c>
      <c r="J43" s="29">
        <f t="shared" si="6"/>
        <v>29</v>
      </c>
      <c r="K43" s="23">
        <f t="shared" si="6"/>
        <v>12</v>
      </c>
      <c r="L43" s="23">
        <f t="shared" si="6"/>
        <v>9</v>
      </c>
      <c r="M43" s="23">
        <f t="shared" si="6"/>
        <v>0</v>
      </c>
      <c r="N43" s="29">
        <f t="shared" si="6"/>
        <v>25</v>
      </c>
      <c r="O43" s="23">
        <f t="shared" si="6"/>
        <v>12</v>
      </c>
      <c r="P43" s="23">
        <f t="shared" si="6"/>
        <v>4</v>
      </c>
      <c r="Q43" s="23">
        <f t="shared" si="6"/>
        <v>0</v>
      </c>
      <c r="R43" s="29">
        <f t="shared" si="6"/>
        <v>22</v>
      </c>
      <c r="S43" s="23">
        <f t="shared" si="6"/>
        <v>10</v>
      </c>
      <c r="T43" s="23">
        <f t="shared" si="6"/>
        <v>8</v>
      </c>
      <c r="U43" s="23">
        <f t="shared" si="6"/>
        <v>0</v>
      </c>
      <c r="V43" s="29">
        <f t="shared" si="6"/>
        <v>22</v>
      </c>
    </row>
    <row r="44" spans="1:22" x14ac:dyDescent="0.2">
      <c r="A44" s="32"/>
      <c r="B44" s="32"/>
      <c r="C44" s="32"/>
      <c r="D44" s="32"/>
      <c r="E44" s="33"/>
      <c r="F44" s="34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</row>
    <row r="45" spans="1:22" x14ac:dyDescent="0.2">
      <c r="A45" s="26" t="s">
        <v>53</v>
      </c>
      <c r="B45" s="35"/>
      <c r="C45" s="36"/>
      <c r="D45" s="22"/>
      <c r="E45" s="23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</row>
    <row r="46" spans="1:22" x14ac:dyDescent="0.2">
      <c r="A46" s="26" t="s">
        <v>54</v>
      </c>
      <c r="B46" s="35">
        <f t="shared" ref="B46:B51" si="7">C46+D46</f>
        <v>30</v>
      </c>
      <c r="C46" s="36">
        <f t="shared" ref="C46:D51" si="8">(G46+K46+O46+S46)*15</f>
        <v>0</v>
      </c>
      <c r="D46" s="22">
        <f t="shared" si="8"/>
        <v>30</v>
      </c>
      <c r="E46" s="23">
        <f t="shared" ref="E46:E51" si="9">+J46+N46+R46+V46</f>
        <v>3</v>
      </c>
      <c r="F46" s="22"/>
      <c r="G46" s="22"/>
      <c r="H46" s="22"/>
      <c r="I46" s="22"/>
      <c r="J46" s="22"/>
      <c r="K46" s="22"/>
      <c r="L46" s="22"/>
      <c r="M46" s="22"/>
      <c r="N46" s="22"/>
      <c r="O46" s="22">
        <v>0</v>
      </c>
      <c r="P46" s="22">
        <v>2</v>
      </c>
      <c r="Q46" s="22" t="s">
        <v>22</v>
      </c>
      <c r="R46" s="22">
        <v>3</v>
      </c>
      <c r="S46" s="22"/>
      <c r="T46" s="22"/>
      <c r="U46" s="22"/>
      <c r="V46" s="22"/>
    </row>
    <row r="47" spans="1:22" x14ac:dyDescent="0.2">
      <c r="A47" s="26" t="s">
        <v>55</v>
      </c>
      <c r="B47" s="35">
        <f t="shared" si="7"/>
        <v>30</v>
      </c>
      <c r="C47" s="36">
        <f t="shared" si="8"/>
        <v>0</v>
      </c>
      <c r="D47" s="22">
        <f t="shared" si="8"/>
        <v>30</v>
      </c>
      <c r="E47" s="23">
        <f t="shared" si="9"/>
        <v>3</v>
      </c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>
        <v>0</v>
      </c>
      <c r="T47" s="22">
        <v>2</v>
      </c>
      <c r="U47" s="22" t="s">
        <v>22</v>
      </c>
      <c r="V47" s="22">
        <v>3</v>
      </c>
    </row>
    <row r="48" spans="1:22" x14ac:dyDescent="0.2">
      <c r="A48" s="37" t="s">
        <v>56</v>
      </c>
      <c r="B48" s="38">
        <v>30</v>
      </c>
      <c r="C48" s="39">
        <v>0</v>
      </c>
      <c r="D48" s="40">
        <v>30</v>
      </c>
      <c r="E48" s="41">
        <v>1</v>
      </c>
      <c r="F48" s="40"/>
      <c r="G48" s="40">
        <v>0</v>
      </c>
      <c r="H48" s="40">
        <v>2</v>
      </c>
      <c r="I48" s="40" t="s">
        <v>22</v>
      </c>
      <c r="J48" s="40">
        <v>1</v>
      </c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</row>
    <row r="49" spans="1:22" x14ac:dyDescent="0.2">
      <c r="A49" s="26" t="s">
        <v>57</v>
      </c>
      <c r="B49" s="35">
        <f t="shared" si="7"/>
        <v>30</v>
      </c>
      <c r="C49" s="36">
        <f>(G49+K49+O49+S49)*15</f>
        <v>0</v>
      </c>
      <c r="D49" s="22">
        <f>(H49+L49+P49+T49)*15</f>
        <v>30</v>
      </c>
      <c r="E49" s="23">
        <f t="shared" si="9"/>
        <v>5</v>
      </c>
      <c r="F49" s="22"/>
      <c r="G49" s="22"/>
      <c r="H49" s="22"/>
      <c r="I49" s="22"/>
      <c r="J49" s="22"/>
      <c r="K49" s="22">
        <v>0</v>
      </c>
      <c r="L49" s="22">
        <v>2</v>
      </c>
      <c r="M49" s="22" t="s">
        <v>22</v>
      </c>
      <c r="N49" s="22">
        <v>5</v>
      </c>
      <c r="O49" s="22"/>
      <c r="P49" s="22"/>
      <c r="Q49" s="22"/>
      <c r="R49" s="22"/>
      <c r="S49" s="22"/>
      <c r="T49" s="22"/>
      <c r="U49" s="22"/>
      <c r="V49" s="22"/>
    </row>
    <row r="50" spans="1:22" x14ac:dyDescent="0.2">
      <c r="A50" s="26" t="s">
        <v>58</v>
      </c>
      <c r="B50" s="35">
        <f t="shared" si="7"/>
        <v>30</v>
      </c>
      <c r="C50" s="36">
        <f t="shared" si="8"/>
        <v>0</v>
      </c>
      <c r="D50" s="22">
        <f t="shared" si="8"/>
        <v>30</v>
      </c>
      <c r="E50" s="23">
        <f t="shared" si="9"/>
        <v>5</v>
      </c>
      <c r="F50" s="22"/>
      <c r="G50" s="22"/>
      <c r="H50" s="22"/>
      <c r="I50" s="22"/>
      <c r="J50" s="22"/>
      <c r="K50" s="22"/>
      <c r="L50" s="22"/>
      <c r="M50" s="22"/>
      <c r="N50" s="22"/>
      <c r="O50" s="22">
        <v>0</v>
      </c>
      <c r="P50" s="22">
        <v>2</v>
      </c>
      <c r="Q50" s="22" t="s">
        <v>22</v>
      </c>
      <c r="R50" s="22">
        <v>5</v>
      </c>
      <c r="S50" s="22"/>
      <c r="T50" s="22"/>
      <c r="U50" s="22"/>
      <c r="V50" s="22"/>
    </row>
    <row r="51" spans="1:22" x14ac:dyDescent="0.2">
      <c r="A51" s="26" t="s">
        <v>59</v>
      </c>
      <c r="B51" s="35">
        <f t="shared" si="7"/>
        <v>30</v>
      </c>
      <c r="C51" s="36">
        <f t="shared" si="8"/>
        <v>0</v>
      </c>
      <c r="D51" s="22">
        <f t="shared" si="8"/>
        <v>30</v>
      </c>
      <c r="E51" s="23">
        <f t="shared" si="9"/>
        <v>5</v>
      </c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>
        <v>0</v>
      </c>
      <c r="T51" s="22">
        <v>2</v>
      </c>
      <c r="U51" s="22" t="s">
        <v>22</v>
      </c>
      <c r="V51" s="22">
        <v>5</v>
      </c>
    </row>
    <row r="52" spans="1:22" x14ac:dyDescent="0.2">
      <c r="A52" s="31" t="s">
        <v>52</v>
      </c>
      <c r="B52" s="23">
        <f>SUM(B46:B51)</f>
        <v>180</v>
      </c>
      <c r="C52" s="23">
        <f>SUM(C46:C51)</f>
        <v>0</v>
      </c>
      <c r="D52" s="23">
        <f>SUM(D46:D51)</f>
        <v>180</v>
      </c>
      <c r="E52" s="23">
        <f>SUM(E46:E51)</f>
        <v>22</v>
      </c>
      <c r="F52" s="42"/>
      <c r="G52" s="22">
        <f t="shared" ref="G52:V52" si="10">SUM(G45:G51)+G43</f>
        <v>11</v>
      </c>
      <c r="H52" s="22">
        <f t="shared" si="10"/>
        <v>14</v>
      </c>
      <c r="I52" s="22">
        <f t="shared" si="10"/>
        <v>0</v>
      </c>
      <c r="J52" s="29">
        <f t="shared" si="10"/>
        <v>30</v>
      </c>
      <c r="K52" s="22">
        <f t="shared" si="10"/>
        <v>12</v>
      </c>
      <c r="L52" s="22">
        <f t="shared" si="10"/>
        <v>11</v>
      </c>
      <c r="M52" s="22">
        <f t="shared" si="10"/>
        <v>0</v>
      </c>
      <c r="N52" s="29">
        <f t="shared" si="10"/>
        <v>30</v>
      </c>
      <c r="O52" s="22">
        <f t="shared" si="10"/>
        <v>12</v>
      </c>
      <c r="P52" s="22">
        <f t="shared" si="10"/>
        <v>8</v>
      </c>
      <c r="Q52" s="22">
        <f t="shared" si="10"/>
        <v>0</v>
      </c>
      <c r="R52" s="29">
        <f t="shared" si="10"/>
        <v>30</v>
      </c>
      <c r="S52" s="22">
        <f t="shared" si="10"/>
        <v>10</v>
      </c>
      <c r="T52" s="22">
        <f t="shared" si="10"/>
        <v>12</v>
      </c>
      <c r="U52" s="22">
        <f t="shared" si="10"/>
        <v>0</v>
      </c>
      <c r="V52" s="29">
        <f t="shared" si="10"/>
        <v>30</v>
      </c>
    </row>
    <row r="53" spans="1:22" x14ac:dyDescent="0.2">
      <c r="B53" s="23">
        <f>+B43+B52</f>
        <v>1350</v>
      </c>
      <c r="C53" s="23">
        <f>+C43+C52</f>
        <v>675</v>
      </c>
      <c r="D53" s="23">
        <f>+D43+D52</f>
        <v>675</v>
      </c>
      <c r="E53" s="23">
        <f>+E43+E52</f>
        <v>120</v>
      </c>
    </row>
    <row r="54" spans="1:22" x14ac:dyDescent="0.2">
      <c r="E54" s="43"/>
    </row>
    <row r="55" spans="1:22" x14ac:dyDescent="0.2">
      <c r="B55" s="44">
        <f>SUM(C55:D55)</f>
        <v>1</v>
      </c>
      <c r="C55" s="44">
        <f>+C53/B53</f>
        <v>0.5</v>
      </c>
      <c r="D55" s="44">
        <f>+D53/B53</f>
        <v>0.5</v>
      </c>
      <c r="E55" s="43"/>
    </row>
    <row r="56" spans="1:22" x14ac:dyDescent="0.2">
      <c r="A56" s="45"/>
      <c r="B56" s="45"/>
      <c r="C56" s="46"/>
      <c r="D56" s="46"/>
      <c r="E56" s="43"/>
    </row>
    <row r="57" spans="1:22" x14ac:dyDescent="0.2">
      <c r="B57" s="47" t="s">
        <v>60</v>
      </c>
    </row>
    <row r="58" spans="1:22" x14ac:dyDescent="0.2">
      <c r="B58" s="6" t="s">
        <v>61</v>
      </c>
    </row>
    <row r="59" spans="1:22" x14ac:dyDescent="0.2">
      <c r="B59" s="6" t="s">
        <v>62</v>
      </c>
    </row>
    <row r="60" spans="1:22" x14ac:dyDescent="0.2">
      <c r="B60" s="6" t="s">
        <v>63</v>
      </c>
    </row>
  </sheetData>
  <mergeCells count="29">
    <mergeCell ref="A29:D29"/>
    <mergeCell ref="A33:D33"/>
    <mergeCell ref="A37:D37"/>
    <mergeCell ref="A40:D40"/>
    <mergeCell ref="A44:D44"/>
    <mergeCell ref="A7:D7"/>
    <mergeCell ref="A12:D12"/>
    <mergeCell ref="A16:D16"/>
    <mergeCell ref="A20:D20"/>
    <mergeCell ref="A23:D23"/>
    <mergeCell ref="A26:D26"/>
    <mergeCell ref="G4:J4"/>
    <mergeCell ref="K4:N4"/>
    <mergeCell ref="O4:R4"/>
    <mergeCell ref="S4:V4"/>
    <mergeCell ref="G5:J5"/>
    <mergeCell ref="K5:N5"/>
    <mergeCell ref="O5:R5"/>
    <mergeCell ref="S5:V5"/>
    <mergeCell ref="A1:A6"/>
    <mergeCell ref="B1:E2"/>
    <mergeCell ref="F1:F6"/>
    <mergeCell ref="G1:V2"/>
    <mergeCell ref="B3:B6"/>
    <mergeCell ref="C3:C6"/>
    <mergeCell ref="D3:D6"/>
    <mergeCell ref="E3:E6"/>
    <mergeCell ref="G3:N3"/>
    <mergeCell ref="O3:V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2676B7CC60D4F4B8B0CD20C55B74834" ma:contentTypeVersion="12" ma:contentTypeDescription="Új dokumentum létrehozása." ma:contentTypeScope="" ma:versionID="8e905c61d9fff2d06b97de04fb98166b">
  <xsd:schema xmlns:xsd="http://www.w3.org/2001/XMLSchema" xmlns:xs="http://www.w3.org/2001/XMLSchema" xmlns:p="http://schemas.microsoft.com/office/2006/metadata/properties" xmlns:ns3="a9b9daa9-7c18-43cb-b739-b9d24a09a057" xmlns:ns4="e8145b8f-b3f3-4a8c-894a-a44235af36ec" targetNamespace="http://schemas.microsoft.com/office/2006/metadata/properties" ma:root="true" ma:fieldsID="b1c6885a0b7e6ddc601719389183c38b" ns3:_="" ns4:_="">
    <xsd:import namespace="a9b9daa9-7c18-43cb-b739-b9d24a09a057"/>
    <xsd:import namespace="e8145b8f-b3f3-4a8c-894a-a44235af36e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daa9-7c18-43cb-b739-b9d24a09a05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45b8f-b3f3-4a8c-894a-a44235af36e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b9daa9-7c18-43cb-b739-b9d24a09a057" xsi:nil="true"/>
  </documentManagement>
</p:properties>
</file>

<file path=customXml/itemProps1.xml><?xml version="1.0" encoding="utf-8"?>
<ds:datastoreItem xmlns:ds="http://schemas.openxmlformats.org/officeDocument/2006/customXml" ds:itemID="{9DE9F205-7D23-4ED3-9E2E-8FC7023EF8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daa9-7c18-43cb-b739-b9d24a09a057"/>
    <ds:schemaRef ds:uri="e8145b8f-b3f3-4a8c-894a-a44235af3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2FDCBC-00FC-40C7-8D33-BB9BF3215F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5EB0ED-1A2C-41F8-BC60-CB2B3B76BCE6}">
  <ds:schemaRefs>
    <ds:schemaRef ds:uri="http://purl.org/dc/elements/1.1/"/>
    <ds:schemaRef ds:uri="e8145b8f-b3f3-4a8c-894a-a44235af36ec"/>
    <ds:schemaRef ds:uri="a9b9daa9-7c18-43cb-b739-b9d24a09a057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2023-06-19T07:23:04Z</dcterms:created>
  <dcterms:modified xsi:type="dcterms:W3CDTF">2023-06-19T07:23:42Z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0x01010042676B7CC60D4F4B8B0CD20C55B74834</vt:lpwstr>
  </property>
</Properties>
</file>