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393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T42" i="1"/>
  <c r="S42" i="1"/>
  <c r="R42" i="1"/>
  <c r="M42" i="1"/>
  <c r="L42" i="1"/>
  <c r="K42" i="1"/>
  <c r="J42" i="1"/>
  <c r="E41" i="1"/>
  <c r="D41" i="1"/>
  <c r="C41" i="1"/>
  <c r="B41" i="1" s="1"/>
  <c r="E40" i="1"/>
  <c r="D40" i="1"/>
  <c r="C40" i="1"/>
  <c r="B40" i="1" s="1"/>
  <c r="E39" i="1"/>
  <c r="D39" i="1"/>
  <c r="C39" i="1"/>
  <c r="B39" i="1" s="1"/>
  <c r="E37" i="1"/>
  <c r="D37" i="1"/>
  <c r="C37" i="1"/>
  <c r="B37" i="1" s="1"/>
  <c r="E36" i="1"/>
  <c r="D36" i="1"/>
  <c r="C36" i="1"/>
  <c r="B36" i="1" s="1"/>
  <c r="E35" i="1"/>
  <c r="E42" i="1" s="1"/>
  <c r="D35" i="1"/>
  <c r="D42" i="1" s="1"/>
  <c r="C35" i="1"/>
  <c r="B35" i="1" s="1"/>
  <c r="V32" i="1"/>
  <c r="V42" i="1" s="1"/>
  <c r="U32" i="1"/>
  <c r="T32" i="1"/>
  <c r="S32" i="1"/>
  <c r="R32" i="1"/>
  <c r="Q32" i="1"/>
  <c r="Q42" i="1" s="1"/>
  <c r="P32" i="1"/>
  <c r="P42" i="1" s="1"/>
  <c r="O32" i="1"/>
  <c r="O42" i="1" s="1"/>
  <c r="N32" i="1"/>
  <c r="N42" i="1" s="1"/>
  <c r="M32" i="1"/>
  <c r="L32" i="1"/>
  <c r="K32" i="1"/>
  <c r="J32" i="1"/>
  <c r="I32" i="1"/>
  <c r="I42" i="1" s="1"/>
  <c r="H32" i="1"/>
  <c r="H42" i="1" s="1"/>
  <c r="G32" i="1"/>
  <c r="G42" i="1" s="1"/>
  <c r="E31" i="1"/>
  <c r="D31" i="1"/>
  <c r="C31" i="1"/>
  <c r="B31" i="1" s="1"/>
  <c r="E30" i="1"/>
  <c r="D30" i="1"/>
  <c r="C30" i="1"/>
  <c r="B30" i="1" s="1"/>
  <c r="E29" i="1"/>
  <c r="D29" i="1"/>
  <c r="C29" i="1"/>
  <c r="B29" i="1" s="1"/>
  <c r="E28" i="1"/>
  <c r="D28" i="1"/>
  <c r="B28" i="1" s="1"/>
  <c r="C28" i="1"/>
  <c r="E27" i="1"/>
  <c r="D27" i="1"/>
  <c r="C27" i="1"/>
  <c r="B27" i="1" s="1"/>
  <c r="E26" i="1"/>
  <c r="D26" i="1"/>
  <c r="B26" i="1" s="1"/>
  <c r="C26" i="1"/>
  <c r="E25" i="1"/>
  <c r="D25" i="1"/>
  <c r="C25" i="1"/>
  <c r="B25" i="1" s="1"/>
  <c r="E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E14" i="1" s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 s="1"/>
  <c r="E12" i="1"/>
  <c r="D12" i="1"/>
  <c r="C12" i="1"/>
  <c r="B12" i="1"/>
  <c r="E11" i="1"/>
  <c r="D11" i="1"/>
  <c r="C11" i="1"/>
  <c r="B11" i="1" s="1"/>
  <c r="D10" i="1"/>
  <c r="C10" i="1"/>
  <c r="B10" i="1"/>
  <c r="E9" i="1"/>
  <c r="E7" i="1" s="1"/>
  <c r="D9" i="1"/>
  <c r="C9" i="1"/>
  <c r="B9" i="1"/>
  <c r="E8" i="1"/>
  <c r="D8" i="1"/>
  <c r="D32" i="1" s="1"/>
  <c r="C8" i="1"/>
  <c r="C32" i="1" s="1"/>
  <c r="B8" i="1"/>
  <c r="B32" i="1" s="1"/>
  <c r="D43" i="1" l="1"/>
  <c r="E32" i="1"/>
  <c r="E43" i="1" s="1"/>
  <c r="B42" i="1"/>
  <c r="B43" i="1" s="1"/>
  <c r="C42" i="1"/>
  <c r="C43" i="1" s="1"/>
  <c r="C45" i="1" s="1"/>
  <c r="D45" i="1" l="1"/>
  <c r="B45" i="1" s="1"/>
</calcChain>
</file>

<file path=xl/sharedStrings.xml><?xml version="1.0" encoding="utf-8"?>
<sst xmlns="http://schemas.openxmlformats.org/spreadsheetml/2006/main" count="94" uniqueCount="54">
  <si>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</si>
  <si>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</si>
  <si>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</si>
  <si>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</si>
  <si>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</si>
  <si>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</si>
  <si>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</si>
  <si>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</si>
  <si>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</si>
  <si>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</si>
  <si>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</si>
  <si>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</si>
  <si>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</si>
  <si>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</si>
  <si>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Szakképzettséghez vezető szakterületek</t>
  </si>
  <si>
    <t>Haladó stratégiai menedzsment</t>
  </si>
  <si>
    <t>K</t>
  </si>
  <si>
    <t>Vállalkozás-innováció</t>
  </si>
  <si>
    <t>Társadalmi és gazdasági előrejelzés</t>
  </si>
  <si>
    <t>G</t>
  </si>
  <si>
    <t>Számvitel vezetőknek</t>
  </si>
  <si>
    <t>Pénzügyi kimutatások elemzése</t>
  </si>
  <si>
    <t>Kutatásmódszertan</t>
  </si>
  <si>
    <t>Vállalkozásfejlesztési szakmai ismeretek</t>
  </si>
  <si>
    <t>Projektmenedzsment</t>
  </si>
  <si>
    <t>Marketing menedzsment</t>
  </si>
  <si>
    <t>Üzleti kommunikáció</t>
  </si>
  <si>
    <t>A szolgáltató vállalkozás</t>
  </si>
  <si>
    <t>Vállalatfinanszírozás és pénzügyi stratégiák</t>
  </si>
  <si>
    <t>Innováció-módszertan</t>
  </si>
  <si>
    <t>Vállalati döntéstámogató rendszerek</t>
  </si>
  <si>
    <t>Vállalkozásfejlesztési politika</t>
  </si>
  <si>
    <t>Vállalkozás és a globális piac</t>
  </si>
  <si>
    <t>Specializációt is figyelembe vevő tárgyak</t>
  </si>
  <si>
    <t>Vezetői gazdaságtan</t>
  </si>
  <si>
    <t>Vállalkozások jogi környezete</t>
  </si>
  <si>
    <t>Vezetői számvitel és controlling</t>
  </si>
  <si>
    <t>Üzleti tanácsadás</t>
  </si>
  <si>
    <t>Komplex vállalati tervezés</t>
  </si>
  <si>
    <t>Gazdaságszociológia</t>
  </si>
  <si>
    <t>Vezetés és szervezetfejlesztés</t>
  </si>
  <si>
    <t>Összesen</t>
  </si>
  <si>
    <t>Kritériumfeltételek***</t>
  </si>
  <si>
    <t>szabadon választható 1. tárgy</t>
  </si>
  <si>
    <t>szabadon választható 2. tárgy</t>
  </si>
  <si>
    <t>szabadon választható 3. tárgy</t>
  </si>
  <si>
    <t>Szaknyelv</t>
  </si>
  <si>
    <t>Diplomadolgozat 1</t>
  </si>
  <si>
    <t>Diplomadolgozat 2</t>
  </si>
  <si>
    <t>Diplomadolgozat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</si>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</sst>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4" fillId="0" borderId="11" xfId="1" applyFont="1" applyBorder="1" applyAlignment="1">
      <alignment horizontal="center" vertical="center" textRotation="90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13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2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5" xfId="1" applyFont="1" applyBorder="1"/>
    <xf numFmtId="0" fontId="3" fillId="0" borderId="5" xfId="1" applyFont="1" applyBorder="1"/>
    <xf numFmtId="0" fontId="5" fillId="0" borderId="5" xfId="1" applyFont="1" applyBorder="1" applyAlignment="1">
      <alignment horizontal="left" wrapText="1"/>
    </xf>
    <xf numFmtId="0" fontId="5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wrapText="1"/>
    </xf>
    <xf numFmtId="0" fontId="3" fillId="0" borderId="5" xfId="1" applyFont="1" applyBorder="1" applyAlignment="1">
      <alignment horizontal="left" wrapText="1"/>
    </xf>
    <xf numFmtId="0" fontId="5" fillId="0" borderId="5" xfId="1" applyFont="1" applyBorder="1" applyAlignment="1">
      <alignment vertical="center" wrapText="1"/>
    </xf>
    <xf numFmtId="0" fontId="2" fillId="0" borderId="5" xfId="1" applyFont="1" applyBorder="1"/>
    <xf numFmtId="0" fontId="4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2" fillId="0" borderId="5" xfId="0" applyFont="1" applyBorder="1"/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4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wrapText="1"/>
    </xf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  <xf numFmtId="0" fontId="7" fillId="0" borderId="0" xfId="1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4.7109375" style="7" bestFit="1" customWidth="1"/>
    <col min="2" max="2" width="6.7109375" style="7" customWidth="1"/>
    <col min="3" max="3" width="6.28515625" style="7" customWidth="1"/>
    <col min="4" max="4" width="6.7109375" style="7" customWidth="1"/>
    <col min="5" max="5" width="6.28515625" style="7" customWidth="1"/>
    <col min="6" max="6" width="10.28515625" style="51" customWidth="1"/>
    <col min="7" max="7" width="3.7109375" style="7" customWidth="1"/>
    <col min="8" max="8" width="3.85546875" style="7" customWidth="1"/>
    <col min="9" max="9" width="3.28515625" style="7" customWidth="1"/>
    <col min="10" max="10" width="5.140625" style="7" customWidth="1"/>
    <col min="11" max="12" width="3.85546875" style="7" customWidth="1"/>
    <col min="13" max="13" width="4.140625" style="7" customWidth="1"/>
    <col min="14" max="14" width="5.140625" style="7" customWidth="1"/>
    <col min="15" max="16" width="3.85546875" style="7" customWidth="1"/>
    <col min="17" max="17" width="4" style="7" customWidth="1"/>
    <col min="18" max="18" width="5.140625" style="7" customWidth="1"/>
    <col min="19" max="20" width="3.85546875" style="7" customWidth="1"/>
    <col min="21" max="21" width="4.140625" style="7" customWidth="1"/>
    <col min="22" max="22" width="5.140625" style="7" customWidth="1"/>
    <col min="23" max="16384" width="8.85546875" style="7"/>
  </cols>
  <sheetData>
    <row r="1" spans="1:22" ht="12.75" customHeight="1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x14ac:dyDescent="0.2">
      <c r="A2" s="8"/>
      <c r="B2" s="9"/>
      <c r="C2" s="10"/>
      <c r="D2" s="10"/>
      <c r="E2" s="11"/>
      <c r="F2" s="1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2.75" customHeight="1" x14ac:dyDescent="0.2">
      <c r="A3" s="8"/>
      <c r="B3" s="13" t="s">
        <v>4</v>
      </c>
      <c r="C3" s="13" t="s">
        <v>5</v>
      </c>
      <c r="D3" s="13" t="s">
        <v>6</v>
      </c>
      <c r="E3" s="14" t="s">
        <v>7</v>
      </c>
      <c r="F3" s="12"/>
      <c r="G3" s="15" t="s">
        <v>8</v>
      </c>
      <c r="H3" s="15"/>
      <c r="I3" s="15"/>
      <c r="J3" s="15"/>
      <c r="K3" s="15"/>
      <c r="L3" s="15"/>
      <c r="M3" s="15"/>
      <c r="N3" s="15"/>
      <c r="O3" s="15" t="s">
        <v>9</v>
      </c>
      <c r="P3" s="15"/>
      <c r="Q3" s="15"/>
      <c r="R3" s="15"/>
      <c r="S3" s="15"/>
      <c r="T3" s="15"/>
      <c r="U3" s="15"/>
      <c r="V3" s="15"/>
    </row>
    <row r="4" spans="1:22" x14ac:dyDescent="0.2">
      <c r="A4" s="8"/>
      <c r="B4" s="13"/>
      <c r="C4" s="13"/>
      <c r="D4" s="13"/>
      <c r="E4" s="14"/>
      <c r="F4" s="12"/>
      <c r="G4" s="15">
        <v>1</v>
      </c>
      <c r="H4" s="15"/>
      <c r="I4" s="15"/>
      <c r="J4" s="15"/>
      <c r="K4" s="15">
        <v>2</v>
      </c>
      <c r="L4" s="15"/>
      <c r="M4" s="15"/>
      <c r="N4" s="15"/>
      <c r="O4" s="15">
        <v>3</v>
      </c>
      <c r="P4" s="15"/>
      <c r="Q4" s="15"/>
      <c r="R4" s="15"/>
      <c r="S4" s="15">
        <v>4</v>
      </c>
      <c r="T4" s="15"/>
      <c r="U4" s="15"/>
      <c r="V4" s="15"/>
    </row>
    <row r="5" spans="1:22" x14ac:dyDescent="0.2">
      <c r="A5" s="8"/>
      <c r="B5" s="13"/>
      <c r="C5" s="13"/>
      <c r="D5" s="13"/>
      <c r="E5" s="14"/>
      <c r="F5" s="12"/>
      <c r="G5" s="15">
        <v>15</v>
      </c>
      <c r="H5" s="15"/>
      <c r="I5" s="15"/>
      <c r="J5" s="15"/>
      <c r="K5" s="15">
        <v>15</v>
      </c>
      <c r="L5" s="15"/>
      <c r="M5" s="15"/>
      <c r="N5" s="15"/>
      <c r="O5" s="15">
        <v>15</v>
      </c>
      <c r="P5" s="15"/>
      <c r="Q5" s="15"/>
      <c r="R5" s="15"/>
      <c r="S5" s="15">
        <v>15</v>
      </c>
      <c r="T5" s="15"/>
      <c r="U5" s="15"/>
      <c r="V5" s="15"/>
    </row>
    <row r="6" spans="1:22" ht="27" customHeight="1" thickBot="1" x14ac:dyDescent="0.25">
      <c r="A6" s="8"/>
      <c r="B6" s="16"/>
      <c r="C6" s="16"/>
      <c r="D6" s="16"/>
      <c r="E6" s="17"/>
      <c r="F6" s="18"/>
      <c r="G6" s="19" t="s">
        <v>10</v>
      </c>
      <c r="H6" s="19" t="s">
        <v>11</v>
      </c>
      <c r="I6" s="19" t="s">
        <v>12</v>
      </c>
      <c r="J6" s="19" t="s">
        <v>13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10</v>
      </c>
      <c r="P6" s="19" t="s">
        <v>11</v>
      </c>
      <c r="Q6" s="19" t="s">
        <v>12</v>
      </c>
      <c r="R6" s="19" t="s">
        <v>13</v>
      </c>
      <c r="S6" s="19" t="s">
        <v>10</v>
      </c>
      <c r="T6" s="19" t="s">
        <v>11</v>
      </c>
      <c r="U6" s="19" t="s">
        <v>12</v>
      </c>
      <c r="V6" s="19" t="s">
        <v>13</v>
      </c>
    </row>
    <row r="7" spans="1:22" x14ac:dyDescent="0.2">
      <c r="A7" s="20" t="s">
        <v>14</v>
      </c>
      <c r="B7" s="20"/>
      <c r="C7" s="20"/>
      <c r="D7" s="20"/>
      <c r="E7" s="21">
        <f>SUM(E8:E13)</f>
        <v>27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">
      <c r="A8" s="23" t="s">
        <v>15</v>
      </c>
      <c r="B8" s="24">
        <f t="shared" ref="B8:B13" si="0">C8+D8</f>
        <v>60</v>
      </c>
      <c r="C8" s="24">
        <f t="shared" ref="C8:D13" si="1">(G8+K8+O8+S8)*15</f>
        <v>30</v>
      </c>
      <c r="D8" s="24">
        <f t="shared" si="1"/>
        <v>30</v>
      </c>
      <c r="E8" s="25">
        <f t="shared" ref="E8:E13" si="2">+J8+N8+R8+V8</f>
        <v>5</v>
      </c>
      <c r="F8" s="24"/>
      <c r="G8" s="24">
        <v>2</v>
      </c>
      <c r="H8" s="24">
        <v>2</v>
      </c>
      <c r="I8" s="24" t="s">
        <v>16</v>
      </c>
      <c r="J8" s="24">
        <v>5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x14ac:dyDescent="0.2">
      <c r="A9" s="23" t="s">
        <v>17</v>
      </c>
      <c r="B9" s="24">
        <f t="shared" si="0"/>
        <v>60</v>
      </c>
      <c r="C9" s="24">
        <f t="shared" si="1"/>
        <v>30</v>
      </c>
      <c r="D9" s="24">
        <f t="shared" si="1"/>
        <v>30</v>
      </c>
      <c r="E9" s="25">
        <f t="shared" si="2"/>
        <v>5</v>
      </c>
      <c r="F9" s="24"/>
      <c r="G9" s="24">
        <v>2</v>
      </c>
      <c r="H9" s="24">
        <v>2</v>
      </c>
      <c r="I9" s="24" t="s">
        <v>16</v>
      </c>
      <c r="J9" s="24">
        <v>5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x14ac:dyDescent="0.2">
      <c r="A10" s="23" t="s">
        <v>18</v>
      </c>
      <c r="B10" s="24">
        <f t="shared" si="0"/>
        <v>60</v>
      </c>
      <c r="C10" s="24">
        <f t="shared" si="1"/>
        <v>30</v>
      </c>
      <c r="D10" s="24">
        <f t="shared" si="1"/>
        <v>30</v>
      </c>
      <c r="E10" s="25">
        <v>4</v>
      </c>
      <c r="F10" s="24"/>
      <c r="G10" s="24">
        <v>2</v>
      </c>
      <c r="H10" s="24">
        <v>2</v>
      </c>
      <c r="I10" s="24" t="s">
        <v>19</v>
      </c>
      <c r="J10" s="24">
        <v>4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ht="12.75" customHeight="1" x14ac:dyDescent="0.2">
      <c r="A11" s="26" t="s">
        <v>20</v>
      </c>
      <c r="B11" s="24">
        <f t="shared" si="0"/>
        <v>60</v>
      </c>
      <c r="C11" s="24">
        <f t="shared" si="1"/>
        <v>30</v>
      </c>
      <c r="D11" s="24">
        <f t="shared" si="1"/>
        <v>30</v>
      </c>
      <c r="E11" s="25">
        <f t="shared" si="2"/>
        <v>5</v>
      </c>
      <c r="F11" s="24"/>
      <c r="G11" s="24">
        <v>2</v>
      </c>
      <c r="H11" s="24">
        <v>2</v>
      </c>
      <c r="I11" s="24" t="s">
        <v>16</v>
      </c>
      <c r="J11" s="24">
        <v>5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12.75" customHeight="1" x14ac:dyDescent="0.2">
      <c r="A12" s="23" t="s">
        <v>21</v>
      </c>
      <c r="B12" s="24">
        <f t="shared" si="0"/>
        <v>60</v>
      </c>
      <c r="C12" s="24">
        <f t="shared" si="1"/>
        <v>30</v>
      </c>
      <c r="D12" s="24">
        <f t="shared" si="1"/>
        <v>30</v>
      </c>
      <c r="E12" s="25">
        <f t="shared" si="2"/>
        <v>5</v>
      </c>
      <c r="F12" s="24"/>
      <c r="G12" s="24"/>
      <c r="H12" s="24"/>
      <c r="I12" s="24"/>
      <c r="J12" s="24"/>
      <c r="K12" s="24">
        <v>2</v>
      </c>
      <c r="L12" s="24">
        <v>2</v>
      </c>
      <c r="M12" s="24" t="s">
        <v>19</v>
      </c>
      <c r="N12" s="24">
        <v>5</v>
      </c>
      <c r="O12" s="24"/>
      <c r="P12" s="24"/>
      <c r="Q12" s="24"/>
      <c r="R12" s="24"/>
      <c r="S12" s="24"/>
      <c r="T12" s="24"/>
      <c r="U12" s="24"/>
      <c r="V12" s="24"/>
    </row>
    <row r="13" spans="1:22" x14ac:dyDescent="0.2">
      <c r="A13" s="23" t="s">
        <v>22</v>
      </c>
      <c r="B13" s="24">
        <f t="shared" si="0"/>
        <v>30</v>
      </c>
      <c r="C13" s="24">
        <f t="shared" si="1"/>
        <v>0</v>
      </c>
      <c r="D13" s="24">
        <f t="shared" si="1"/>
        <v>30</v>
      </c>
      <c r="E13" s="25">
        <f t="shared" si="2"/>
        <v>3</v>
      </c>
      <c r="F13" s="27"/>
      <c r="G13" s="24"/>
      <c r="H13" s="24"/>
      <c r="I13" s="24"/>
      <c r="J13" s="24"/>
      <c r="K13" s="24">
        <v>0</v>
      </c>
      <c r="L13" s="24">
        <v>2</v>
      </c>
      <c r="M13" s="24" t="s">
        <v>19</v>
      </c>
      <c r="N13" s="24">
        <v>3</v>
      </c>
      <c r="O13" s="24"/>
      <c r="P13" s="24"/>
      <c r="Q13" s="24"/>
      <c r="R13" s="24"/>
      <c r="S13" s="24"/>
      <c r="T13" s="24"/>
      <c r="U13" s="24"/>
      <c r="V13" s="24"/>
    </row>
    <row r="14" spans="1:22" x14ac:dyDescent="0.2">
      <c r="A14" s="28" t="s">
        <v>23</v>
      </c>
      <c r="B14" s="28"/>
      <c r="C14" s="28"/>
      <c r="D14" s="28"/>
      <c r="E14" s="29">
        <f>SUM(E15:E23)</f>
        <v>36</v>
      </c>
      <c r="F14" s="3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x14ac:dyDescent="0.2">
      <c r="A15" s="23" t="s">
        <v>24</v>
      </c>
      <c r="B15" s="24">
        <f t="shared" ref="B15:B23" si="3">SUM(C15:D15)</f>
        <v>45</v>
      </c>
      <c r="C15" s="24">
        <f t="shared" ref="C15:D23" si="4">(G15+K15+O15+S15)*15</f>
        <v>15</v>
      </c>
      <c r="D15" s="24">
        <f t="shared" si="4"/>
        <v>30</v>
      </c>
      <c r="E15" s="25">
        <f t="shared" ref="E15:E23" si="5">+J15+N15+R15+V15</f>
        <v>4</v>
      </c>
      <c r="F15" s="30"/>
      <c r="G15" s="24"/>
      <c r="H15" s="24"/>
      <c r="I15" s="24"/>
      <c r="J15" s="24"/>
      <c r="K15" s="24">
        <v>1</v>
      </c>
      <c r="L15" s="24">
        <v>2</v>
      </c>
      <c r="M15" s="24" t="s">
        <v>19</v>
      </c>
      <c r="N15" s="24">
        <v>4</v>
      </c>
      <c r="O15" s="24"/>
      <c r="P15" s="24"/>
      <c r="Q15" s="24"/>
      <c r="R15" s="24"/>
      <c r="S15" s="24"/>
      <c r="T15" s="24"/>
      <c r="U15" s="24"/>
      <c r="V15" s="24"/>
    </row>
    <row r="16" spans="1:22" x14ac:dyDescent="0.2">
      <c r="A16" s="23" t="s">
        <v>25</v>
      </c>
      <c r="B16" s="24">
        <f t="shared" si="3"/>
        <v>60</v>
      </c>
      <c r="C16" s="24">
        <f t="shared" si="4"/>
        <v>30</v>
      </c>
      <c r="D16" s="24">
        <f t="shared" si="4"/>
        <v>30</v>
      </c>
      <c r="E16" s="25">
        <f t="shared" si="5"/>
        <v>5</v>
      </c>
      <c r="F16" s="30"/>
      <c r="G16" s="24"/>
      <c r="H16" s="24"/>
      <c r="I16" s="24"/>
      <c r="J16" s="24"/>
      <c r="K16" s="24">
        <v>2</v>
      </c>
      <c r="L16" s="24">
        <v>2</v>
      </c>
      <c r="M16" s="24" t="s">
        <v>16</v>
      </c>
      <c r="N16" s="24">
        <v>5</v>
      </c>
      <c r="O16" s="24"/>
      <c r="P16" s="24"/>
      <c r="Q16" s="24"/>
      <c r="R16" s="24"/>
      <c r="S16" s="24"/>
      <c r="T16" s="24"/>
      <c r="U16" s="24"/>
      <c r="V16" s="24"/>
    </row>
    <row r="17" spans="1:22" x14ac:dyDescent="0.2">
      <c r="A17" s="23" t="s">
        <v>26</v>
      </c>
      <c r="B17" s="24">
        <f t="shared" si="3"/>
        <v>30</v>
      </c>
      <c r="C17" s="24">
        <f t="shared" si="4"/>
        <v>0</v>
      </c>
      <c r="D17" s="24">
        <f t="shared" si="4"/>
        <v>30</v>
      </c>
      <c r="E17" s="25">
        <f t="shared" si="5"/>
        <v>3</v>
      </c>
      <c r="F17" s="30"/>
      <c r="G17" s="24"/>
      <c r="H17" s="24"/>
      <c r="I17" s="24"/>
      <c r="J17" s="24"/>
      <c r="K17" s="24">
        <v>0</v>
      </c>
      <c r="L17" s="24">
        <v>2</v>
      </c>
      <c r="M17" s="24" t="s">
        <v>19</v>
      </c>
      <c r="N17" s="24">
        <v>3</v>
      </c>
      <c r="O17" s="24"/>
      <c r="P17" s="24"/>
      <c r="Q17" s="24"/>
      <c r="R17" s="24"/>
      <c r="S17" s="24"/>
      <c r="T17" s="24"/>
      <c r="U17" s="24"/>
      <c r="V17" s="24"/>
    </row>
    <row r="18" spans="1:22" x14ac:dyDescent="0.2">
      <c r="A18" s="23" t="s">
        <v>27</v>
      </c>
      <c r="B18" s="24">
        <f t="shared" si="3"/>
        <v>30</v>
      </c>
      <c r="C18" s="24">
        <f t="shared" si="4"/>
        <v>30</v>
      </c>
      <c r="D18" s="24">
        <f t="shared" si="4"/>
        <v>0</v>
      </c>
      <c r="E18" s="25">
        <f t="shared" si="5"/>
        <v>3</v>
      </c>
      <c r="F18" s="30"/>
      <c r="G18" s="24"/>
      <c r="H18" s="24"/>
      <c r="I18" s="24"/>
      <c r="J18" s="24"/>
      <c r="K18" s="24">
        <v>2</v>
      </c>
      <c r="L18" s="24">
        <v>0</v>
      </c>
      <c r="M18" s="24" t="s">
        <v>16</v>
      </c>
      <c r="N18" s="24">
        <v>3</v>
      </c>
      <c r="O18" s="24"/>
      <c r="P18" s="24"/>
      <c r="Q18" s="24"/>
      <c r="R18" s="24"/>
      <c r="S18" s="24"/>
      <c r="T18" s="24"/>
      <c r="U18" s="24"/>
      <c r="V18" s="24"/>
    </row>
    <row r="19" spans="1:22" x14ac:dyDescent="0.2">
      <c r="A19" s="26" t="s">
        <v>28</v>
      </c>
      <c r="B19" s="24">
        <f t="shared" si="3"/>
        <v>60</v>
      </c>
      <c r="C19" s="24">
        <f t="shared" si="4"/>
        <v>30</v>
      </c>
      <c r="D19" s="24">
        <f t="shared" si="4"/>
        <v>30</v>
      </c>
      <c r="E19" s="25">
        <f t="shared" si="5"/>
        <v>5</v>
      </c>
      <c r="F19" s="30"/>
      <c r="G19" s="24"/>
      <c r="H19" s="24"/>
      <c r="I19" s="24"/>
      <c r="J19" s="24"/>
      <c r="K19" s="24"/>
      <c r="L19" s="24"/>
      <c r="M19" s="24"/>
      <c r="N19" s="24"/>
      <c r="O19" s="24">
        <v>2</v>
      </c>
      <c r="P19" s="24">
        <v>2</v>
      </c>
      <c r="Q19" s="24" t="s">
        <v>16</v>
      </c>
      <c r="R19" s="24">
        <v>5</v>
      </c>
      <c r="S19" s="24"/>
      <c r="T19" s="24"/>
      <c r="U19" s="24"/>
      <c r="V19" s="24"/>
    </row>
    <row r="20" spans="1:22" x14ac:dyDescent="0.2">
      <c r="A20" s="23" t="s">
        <v>29</v>
      </c>
      <c r="B20" s="24">
        <f t="shared" si="3"/>
        <v>60</v>
      </c>
      <c r="C20" s="24">
        <f t="shared" si="4"/>
        <v>30</v>
      </c>
      <c r="D20" s="24">
        <f t="shared" si="4"/>
        <v>30</v>
      </c>
      <c r="E20" s="25">
        <f t="shared" si="5"/>
        <v>5</v>
      </c>
      <c r="F20" s="3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>
        <v>2</v>
      </c>
      <c r="T20" s="24">
        <v>2</v>
      </c>
      <c r="U20" s="24" t="s">
        <v>16</v>
      </c>
      <c r="V20" s="24">
        <v>5</v>
      </c>
    </row>
    <row r="21" spans="1:22" x14ac:dyDescent="0.2">
      <c r="A21" s="23" t="s">
        <v>30</v>
      </c>
      <c r="B21" s="24">
        <f t="shared" si="3"/>
        <v>60</v>
      </c>
      <c r="C21" s="24">
        <f t="shared" si="4"/>
        <v>30</v>
      </c>
      <c r="D21" s="24">
        <f t="shared" si="4"/>
        <v>30</v>
      </c>
      <c r="E21" s="25">
        <f t="shared" si="5"/>
        <v>5</v>
      </c>
      <c r="F21" s="3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>
        <v>2</v>
      </c>
      <c r="T21" s="24">
        <v>2</v>
      </c>
      <c r="U21" s="24" t="s">
        <v>16</v>
      </c>
      <c r="V21" s="24">
        <v>5</v>
      </c>
    </row>
    <row r="22" spans="1:22" x14ac:dyDescent="0.2">
      <c r="A22" s="23" t="s">
        <v>31</v>
      </c>
      <c r="B22" s="24">
        <f t="shared" si="3"/>
        <v>30</v>
      </c>
      <c r="C22" s="24">
        <f t="shared" si="4"/>
        <v>30</v>
      </c>
      <c r="D22" s="24">
        <f t="shared" si="4"/>
        <v>0</v>
      </c>
      <c r="E22" s="25">
        <f t="shared" si="5"/>
        <v>3</v>
      </c>
      <c r="F22" s="3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>
        <v>2</v>
      </c>
      <c r="T22" s="24">
        <v>0</v>
      </c>
      <c r="U22" s="24" t="s">
        <v>16</v>
      </c>
      <c r="V22" s="24">
        <v>3</v>
      </c>
    </row>
    <row r="23" spans="1:22" x14ac:dyDescent="0.2">
      <c r="A23" s="23" t="s">
        <v>32</v>
      </c>
      <c r="B23" s="24">
        <f t="shared" si="3"/>
        <v>30</v>
      </c>
      <c r="C23" s="24">
        <f t="shared" si="4"/>
        <v>30</v>
      </c>
      <c r="D23" s="24">
        <f t="shared" si="4"/>
        <v>0</v>
      </c>
      <c r="E23" s="25">
        <f t="shared" si="5"/>
        <v>3</v>
      </c>
      <c r="F23" s="31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>
        <v>2</v>
      </c>
      <c r="T23" s="24">
        <v>0</v>
      </c>
      <c r="U23" s="24" t="s">
        <v>16</v>
      </c>
      <c r="V23" s="24">
        <v>3</v>
      </c>
    </row>
    <row r="24" spans="1:22" x14ac:dyDescent="0.2">
      <c r="A24" s="28" t="s">
        <v>33</v>
      </c>
      <c r="B24" s="28"/>
      <c r="C24" s="28"/>
      <c r="D24" s="28"/>
      <c r="E24" s="25">
        <f>SUM(E25:E31)</f>
        <v>30</v>
      </c>
      <c r="F24" s="3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x14ac:dyDescent="0.2">
      <c r="A25" s="23" t="s">
        <v>34</v>
      </c>
      <c r="B25" s="24">
        <f t="shared" ref="B25:B31" si="6">SUM(C25:D25)</f>
        <v>60</v>
      </c>
      <c r="C25" s="24">
        <f t="shared" ref="C25:D31" si="7">(G25+K25+O25+S25)*15</f>
        <v>30</v>
      </c>
      <c r="D25" s="24">
        <f t="shared" si="7"/>
        <v>30</v>
      </c>
      <c r="E25" s="25">
        <f t="shared" ref="E25:E31" si="8">+J25+N25+R25+V25</f>
        <v>5</v>
      </c>
      <c r="F25" s="31"/>
      <c r="G25" s="24">
        <v>2</v>
      </c>
      <c r="H25" s="24">
        <v>2</v>
      </c>
      <c r="I25" s="24" t="s">
        <v>16</v>
      </c>
      <c r="J25" s="24">
        <v>5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 x14ac:dyDescent="0.2">
      <c r="A26" s="23" t="s">
        <v>35</v>
      </c>
      <c r="B26" s="24">
        <f t="shared" si="6"/>
        <v>30</v>
      </c>
      <c r="C26" s="24">
        <f t="shared" si="7"/>
        <v>30</v>
      </c>
      <c r="D26" s="24">
        <f t="shared" si="7"/>
        <v>0</v>
      </c>
      <c r="E26" s="25">
        <f t="shared" si="8"/>
        <v>3</v>
      </c>
      <c r="F26" s="31"/>
      <c r="G26" s="24">
        <v>2</v>
      </c>
      <c r="H26" s="24">
        <v>0</v>
      </c>
      <c r="I26" s="24" t="s">
        <v>16</v>
      </c>
      <c r="J26" s="24">
        <v>3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 x14ac:dyDescent="0.2">
      <c r="A27" s="26" t="s">
        <v>36</v>
      </c>
      <c r="B27" s="24">
        <f t="shared" si="6"/>
        <v>60</v>
      </c>
      <c r="C27" s="24">
        <f t="shared" si="7"/>
        <v>30</v>
      </c>
      <c r="D27" s="24">
        <f t="shared" si="7"/>
        <v>30</v>
      </c>
      <c r="E27" s="25">
        <f t="shared" si="8"/>
        <v>5</v>
      </c>
      <c r="F27" s="31"/>
      <c r="G27" s="24"/>
      <c r="H27" s="24"/>
      <c r="I27" s="24"/>
      <c r="J27" s="24"/>
      <c r="K27" s="24">
        <v>2</v>
      </c>
      <c r="L27" s="24">
        <v>2</v>
      </c>
      <c r="M27" s="24" t="s">
        <v>16</v>
      </c>
      <c r="N27" s="24">
        <v>5</v>
      </c>
      <c r="O27" s="24"/>
      <c r="P27" s="24"/>
      <c r="Q27" s="24"/>
      <c r="R27" s="24"/>
      <c r="S27" s="24"/>
      <c r="T27" s="24"/>
      <c r="U27" s="24"/>
      <c r="V27" s="24"/>
    </row>
    <row r="28" spans="1:22" x14ac:dyDescent="0.2">
      <c r="A28" s="23" t="s">
        <v>37</v>
      </c>
      <c r="B28" s="24">
        <f t="shared" si="6"/>
        <v>60</v>
      </c>
      <c r="C28" s="24">
        <f t="shared" si="7"/>
        <v>30</v>
      </c>
      <c r="D28" s="24">
        <f t="shared" si="7"/>
        <v>30</v>
      </c>
      <c r="E28" s="25">
        <f t="shared" si="8"/>
        <v>4</v>
      </c>
      <c r="F28" s="31"/>
      <c r="G28" s="24"/>
      <c r="H28" s="24"/>
      <c r="I28" s="24"/>
      <c r="J28" s="24"/>
      <c r="K28" s="24"/>
      <c r="L28" s="24"/>
      <c r="M28" s="24"/>
      <c r="N28" s="24"/>
      <c r="O28" s="24">
        <v>2</v>
      </c>
      <c r="P28" s="24">
        <v>2</v>
      </c>
      <c r="Q28" s="24" t="s">
        <v>16</v>
      </c>
      <c r="R28" s="24">
        <v>4</v>
      </c>
      <c r="S28" s="24"/>
      <c r="T28" s="24"/>
      <c r="U28" s="24"/>
      <c r="V28" s="24"/>
    </row>
    <row r="29" spans="1:22" x14ac:dyDescent="0.2">
      <c r="A29" s="23" t="s">
        <v>38</v>
      </c>
      <c r="B29" s="24">
        <f t="shared" si="6"/>
        <v>60</v>
      </c>
      <c r="C29" s="24">
        <f t="shared" si="7"/>
        <v>30</v>
      </c>
      <c r="D29" s="24">
        <f t="shared" si="7"/>
        <v>30</v>
      </c>
      <c r="E29" s="25">
        <f t="shared" si="8"/>
        <v>5</v>
      </c>
      <c r="F29" s="31"/>
      <c r="G29" s="24"/>
      <c r="H29" s="24"/>
      <c r="I29" s="24"/>
      <c r="J29" s="24"/>
      <c r="K29" s="24"/>
      <c r="L29" s="24"/>
      <c r="M29" s="24"/>
      <c r="N29" s="24"/>
      <c r="O29" s="24">
        <v>2</v>
      </c>
      <c r="P29" s="24">
        <v>2</v>
      </c>
      <c r="Q29" s="24" t="s">
        <v>16</v>
      </c>
      <c r="R29" s="24">
        <v>5</v>
      </c>
      <c r="S29" s="24"/>
      <c r="T29" s="24"/>
      <c r="U29" s="24"/>
      <c r="V29" s="24"/>
    </row>
    <row r="30" spans="1:22" x14ac:dyDescent="0.2">
      <c r="A30" s="23" t="s">
        <v>39</v>
      </c>
      <c r="B30" s="24">
        <f t="shared" si="6"/>
        <v>30</v>
      </c>
      <c r="C30" s="24">
        <f t="shared" si="7"/>
        <v>30</v>
      </c>
      <c r="D30" s="24">
        <f t="shared" si="7"/>
        <v>0</v>
      </c>
      <c r="E30" s="25">
        <f t="shared" si="8"/>
        <v>3</v>
      </c>
      <c r="F30" s="31"/>
      <c r="G30" s="24"/>
      <c r="H30" s="24"/>
      <c r="I30" s="24"/>
      <c r="J30" s="24"/>
      <c r="K30" s="24"/>
      <c r="L30" s="24"/>
      <c r="M30" s="24"/>
      <c r="N30" s="24"/>
      <c r="O30" s="24">
        <v>2</v>
      </c>
      <c r="P30" s="24">
        <v>0</v>
      </c>
      <c r="Q30" s="24" t="s">
        <v>16</v>
      </c>
      <c r="R30" s="24">
        <v>3</v>
      </c>
      <c r="S30" s="24"/>
      <c r="T30" s="24"/>
      <c r="U30" s="24"/>
      <c r="V30" s="24"/>
    </row>
    <row r="31" spans="1:22" x14ac:dyDescent="0.2">
      <c r="A31" s="26" t="s">
        <v>40</v>
      </c>
      <c r="B31" s="24">
        <f t="shared" si="6"/>
        <v>60</v>
      </c>
      <c r="C31" s="24">
        <f t="shared" si="7"/>
        <v>30</v>
      </c>
      <c r="D31" s="24">
        <f t="shared" si="7"/>
        <v>30</v>
      </c>
      <c r="E31" s="25">
        <f t="shared" si="8"/>
        <v>5</v>
      </c>
      <c r="F31" s="31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>
        <v>2</v>
      </c>
      <c r="T31" s="24">
        <v>2</v>
      </c>
      <c r="U31" s="24" t="s">
        <v>16</v>
      </c>
      <c r="V31" s="24">
        <v>5</v>
      </c>
    </row>
    <row r="32" spans="1:22" ht="13.5" customHeight="1" x14ac:dyDescent="0.2">
      <c r="A32" s="32" t="s">
        <v>41</v>
      </c>
      <c r="B32" s="25">
        <f>SUM(B8:B31)</f>
        <v>1095</v>
      </c>
      <c r="C32" s="25">
        <f>SUM(C8:C31)</f>
        <v>585</v>
      </c>
      <c r="D32" s="25">
        <f>SUM(D8:D31)</f>
        <v>510</v>
      </c>
      <c r="E32" s="25">
        <f>+E7+E14+E24</f>
        <v>93</v>
      </c>
      <c r="F32" s="24"/>
      <c r="G32" s="25">
        <f t="shared" ref="G32:V32" si="9">SUM(G8:G31)</f>
        <v>12</v>
      </c>
      <c r="H32" s="25">
        <f t="shared" si="9"/>
        <v>10</v>
      </c>
      <c r="I32" s="25">
        <f t="shared" si="9"/>
        <v>0</v>
      </c>
      <c r="J32" s="29">
        <f t="shared" si="9"/>
        <v>27</v>
      </c>
      <c r="K32" s="25">
        <f t="shared" si="9"/>
        <v>9</v>
      </c>
      <c r="L32" s="25">
        <f t="shared" si="9"/>
        <v>12</v>
      </c>
      <c r="M32" s="25">
        <f t="shared" si="9"/>
        <v>0</v>
      </c>
      <c r="N32" s="29">
        <f t="shared" si="9"/>
        <v>28</v>
      </c>
      <c r="O32" s="25">
        <f t="shared" si="9"/>
        <v>8</v>
      </c>
      <c r="P32" s="25">
        <f t="shared" si="9"/>
        <v>6</v>
      </c>
      <c r="Q32" s="25">
        <f t="shared" si="9"/>
        <v>0</v>
      </c>
      <c r="R32" s="29">
        <f t="shared" si="9"/>
        <v>17</v>
      </c>
      <c r="S32" s="25">
        <f t="shared" si="9"/>
        <v>10</v>
      </c>
      <c r="T32" s="25">
        <f t="shared" si="9"/>
        <v>6</v>
      </c>
      <c r="U32" s="25">
        <f t="shared" si="9"/>
        <v>0</v>
      </c>
      <c r="V32" s="29">
        <f t="shared" si="9"/>
        <v>21</v>
      </c>
    </row>
    <row r="33" spans="1:22" x14ac:dyDescent="0.2">
      <c r="A33" s="33"/>
      <c r="B33" s="33"/>
      <c r="C33" s="33"/>
      <c r="D33" s="33"/>
      <c r="E33" s="34"/>
      <c r="F33" s="35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x14ac:dyDescent="0.2">
      <c r="A34" s="36" t="s">
        <v>42</v>
      </c>
      <c r="B34" s="37"/>
      <c r="C34" s="38"/>
      <c r="D34" s="39"/>
      <c r="E34" s="40"/>
      <c r="F34" s="41"/>
      <c r="G34" s="41"/>
      <c r="H34" s="41"/>
      <c r="I34" s="41"/>
      <c r="J34" s="41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x14ac:dyDescent="0.2">
      <c r="A35" s="26" t="s">
        <v>43</v>
      </c>
      <c r="B35" s="42">
        <f t="shared" ref="B35:B41" si="10">C35+D35</f>
        <v>30</v>
      </c>
      <c r="C35" s="43">
        <f t="shared" ref="C35:D41" si="11">(G35+K35+O35+S35)*15</f>
        <v>0</v>
      </c>
      <c r="D35" s="24">
        <f t="shared" si="11"/>
        <v>30</v>
      </c>
      <c r="E35" s="25">
        <f t="shared" ref="E35:E41" si="12">+J35+N35+R35+V35</f>
        <v>3</v>
      </c>
      <c r="F35" s="24"/>
      <c r="G35" s="24"/>
      <c r="H35" s="24"/>
      <c r="I35" s="24"/>
      <c r="J35" s="24"/>
      <c r="K35" s="24"/>
      <c r="L35" s="24"/>
      <c r="M35" s="24"/>
      <c r="N35" s="24"/>
      <c r="O35" s="24">
        <v>0</v>
      </c>
      <c r="P35" s="24">
        <v>2</v>
      </c>
      <c r="Q35" s="24" t="s">
        <v>19</v>
      </c>
      <c r="R35" s="24">
        <v>3</v>
      </c>
      <c r="S35" s="24"/>
      <c r="T35" s="24"/>
      <c r="U35" s="24"/>
      <c r="V35" s="24"/>
    </row>
    <row r="36" spans="1:22" x14ac:dyDescent="0.2">
      <c r="A36" s="26" t="s">
        <v>44</v>
      </c>
      <c r="B36" s="42">
        <f t="shared" si="10"/>
        <v>30</v>
      </c>
      <c r="C36" s="43">
        <f t="shared" si="11"/>
        <v>0</v>
      </c>
      <c r="D36" s="24">
        <f t="shared" si="11"/>
        <v>30</v>
      </c>
      <c r="E36" s="25">
        <f t="shared" si="12"/>
        <v>3</v>
      </c>
      <c r="F36" s="24"/>
      <c r="G36" s="24"/>
      <c r="H36" s="24"/>
      <c r="I36" s="24"/>
      <c r="J36" s="24"/>
      <c r="K36" s="24"/>
      <c r="L36" s="24"/>
      <c r="M36" s="24"/>
      <c r="N36" s="24"/>
      <c r="O36" s="24">
        <v>0</v>
      </c>
      <c r="P36" s="24">
        <v>2</v>
      </c>
      <c r="Q36" s="24" t="s">
        <v>19</v>
      </c>
      <c r="R36" s="24">
        <v>3</v>
      </c>
      <c r="S36" s="24"/>
      <c r="T36" s="24"/>
      <c r="U36" s="24"/>
      <c r="V36" s="24"/>
    </row>
    <row r="37" spans="1:22" x14ac:dyDescent="0.2">
      <c r="A37" s="26" t="s">
        <v>45</v>
      </c>
      <c r="B37" s="42">
        <f t="shared" si="10"/>
        <v>30</v>
      </c>
      <c r="C37" s="43">
        <f t="shared" si="11"/>
        <v>0</v>
      </c>
      <c r="D37" s="24">
        <f t="shared" si="11"/>
        <v>30</v>
      </c>
      <c r="E37" s="25">
        <f t="shared" si="12"/>
        <v>3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>
        <v>0</v>
      </c>
      <c r="T37" s="24">
        <v>2</v>
      </c>
      <c r="U37" s="24" t="s">
        <v>19</v>
      </c>
      <c r="V37" s="24">
        <v>3</v>
      </c>
    </row>
    <row r="38" spans="1:22" x14ac:dyDescent="0.2">
      <c r="A38" s="44" t="s">
        <v>46</v>
      </c>
      <c r="B38" s="42">
        <v>30</v>
      </c>
      <c r="C38" s="43">
        <v>0</v>
      </c>
      <c r="D38" s="24">
        <v>30</v>
      </c>
      <c r="E38" s="25">
        <v>1</v>
      </c>
      <c r="F38" s="24"/>
      <c r="G38" s="24">
        <v>0</v>
      </c>
      <c r="H38" s="24">
        <v>2</v>
      </c>
      <c r="I38" s="24" t="s">
        <v>19</v>
      </c>
      <c r="J38" s="24">
        <v>1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x14ac:dyDescent="0.2">
      <c r="A39" s="26" t="s">
        <v>47</v>
      </c>
      <c r="B39" s="42">
        <f t="shared" si="10"/>
        <v>60</v>
      </c>
      <c r="C39" s="43">
        <f t="shared" si="11"/>
        <v>0</v>
      </c>
      <c r="D39" s="24">
        <f t="shared" si="11"/>
        <v>60</v>
      </c>
      <c r="E39" s="25">
        <f t="shared" si="12"/>
        <v>5</v>
      </c>
      <c r="F39" s="24"/>
      <c r="G39" s="24"/>
      <c r="H39" s="24"/>
      <c r="I39" s="24"/>
      <c r="J39" s="24"/>
      <c r="K39" s="24">
        <v>0</v>
      </c>
      <c r="L39" s="24">
        <v>4</v>
      </c>
      <c r="M39" s="24" t="s">
        <v>19</v>
      </c>
      <c r="N39" s="24">
        <v>5</v>
      </c>
      <c r="O39" s="24"/>
      <c r="P39" s="24"/>
      <c r="Q39" s="24"/>
      <c r="R39" s="24"/>
      <c r="S39" s="24"/>
      <c r="T39" s="24"/>
      <c r="U39" s="24"/>
      <c r="V39" s="24"/>
    </row>
    <row r="40" spans="1:22" x14ac:dyDescent="0.2">
      <c r="A40" s="26" t="s">
        <v>48</v>
      </c>
      <c r="B40" s="42">
        <f t="shared" si="10"/>
        <v>45</v>
      </c>
      <c r="C40" s="43">
        <f t="shared" si="11"/>
        <v>0</v>
      </c>
      <c r="D40" s="24">
        <f t="shared" si="11"/>
        <v>45</v>
      </c>
      <c r="E40" s="25">
        <f t="shared" si="12"/>
        <v>4</v>
      </c>
      <c r="F40" s="24"/>
      <c r="G40" s="24"/>
      <c r="H40" s="24"/>
      <c r="I40" s="24"/>
      <c r="J40" s="24"/>
      <c r="K40" s="24"/>
      <c r="L40" s="24"/>
      <c r="M40" s="24"/>
      <c r="N40" s="24"/>
      <c r="O40" s="24">
        <v>0</v>
      </c>
      <c r="P40" s="24">
        <v>3</v>
      </c>
      <c r="Q40" s="24" t="s">
        <v>19</v>
      </c>
      <c r="R40" s="24">
        <v>4</v>
      </c>
      <c r="S40" s="24"/>
      <c r="T40" s="24"/>
      <c r="U40" s="24"/>
      <c r="V40" s="24"/>
    </row>
    <row r="41" spans="1:22" x14ac:dyDescent="0.2">
      <c r="A41" s="26" t="s">
        <v>49</v>
      </c>
      <c r="B41" s="42">
        <f t="shared" si="10"/>
        <v>75</v>
      </c>
      <c r="C41" s="43">
        <f t="shared" si="11"/>
        <v>0</v>
      </c>
      <c r="D41" s="24">
        <f t="shared" si="11"/>
        <v>75</v>
      </c>
      <c r="E41" s="25">
        <f t="shared" si="12"/>
        <v>8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>
        <v>0</v>
      </c>
      <c r="T41" s="24">
        <v>5</v>
      </c>
      <c r="U41" s="24" t="s">
        <v>19</v>
      </c>
      <c r="V41" s="24">
        <v>8</v>
      </c>
    </row>
    <row r="42" spans="1:22" x14ac:dyDescent="0.2">
      <c r="A42" s="32" t="s">
        <v>41</v>
      </c>
      <c r="B42" s="25">
        <f>SUM(B35:B41)</f>
        <v>300</v>
      </c>
      <c r="C42" s="25">
        <f>SUM(C35:C41)</f>
        <v>0</v>
      </c>
      <c r="D42" s="25">
        <f>SUM(D35:D41)</f>
        <v>300</v>
      </c>
      <c r="E42" s="25">
        <f>SUM(E35:E41)</f>
        <v>27</v>
      </c>
      <c r="F42" s="45"/>
      <c r="G42" s="24">
        <f t="shared" ref="G42:V42" si="13">SUM(G34:G41)+G32</f>
        <v>12</v>
      </c>
      <c r="H42" s="24">
        <f t="shared" si="13"/>
        <v>12</v>
      </c>
      <c r="I42" s="24">
        <f t="shared" si="13"/>
        <v>0</v>
      </c>
      <c r="J42" s="29">
        <f t="shared" si="13"/>
        <v>28</v>
      </c>
      <c r="K42" s="24">
        <f t="shared" si="13"/>
        <v>9</v>
      </c>
      <c r="L42" s="24">
        <f t="shared" si="13"/>
        <v>16</v>
      </c>
      <c r="M42" s="24">
        <f t="shared" si="13"/>
        <v>0</v>
      </c>
      <c r="N42" s="29">
        <f t="shared" si="13"/>
        <v>33</v>
      </c>
      <c r="O42" s="24">
        <f t="shared" si="13"/>
        <v>8</v>
      </c>
      <c r="P42" s="24">
        <f t="shared" si="13"/>
        <v>13</v>
      </c>
      <c r="Q42" s="24">
        <f t="shared" si="13"/>
        <v>0</v>
      </c>
      <c r="R42" s="29">
        <f t="shared" si="13"/>
        <v>27</v>
      </c>
      <c r="S42" s="24">
        <f t="shared" si="13"/>
        <v>10</v>
      </c>
      <c r="T42" s="24">
        <f t="shared" si="13"/>
        <v>13</v>
      </c>
      <c r="U42" s="24">
        <f t="shared" si="13"/>
        <v>0</v>
      </c>
      <c r="V42" s="29">
        <f t="shared" si="13"/>
        <v>32</v>
      </c>
    </row>
    <row r="43" spans="1:22" x14ac:dyDescent="0.2">
      <c r="A43" s="46"/>
      <c r="B43" s="25">
        <f>+B32+B42</f>
        <v>1395</v>
      </c>
      <c r="C43" s="25">
        <f>+C32+C42</f>
        <v>585</v>
      </c>
      <c r="D43" s="25">
        <f>+D32+D42</f>
        <v>810</v>
      </c>
      <c r="E43" s="25">
        <f>+E32+E42</f>
        <v>120</v>
      </c>
      <c r="F43" s="47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x14ac:dyDescent="0.2">
      <c r="A44" s="46"/>
      <c r="B44" s="46"/>
      <c r="C44" s="46"/>
      <c r="D44" s="46"/>
      <c r="E44" s="48"/>
      <c r="F44" s="47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1:22" x14ac:dyDescent="0.2">
      <c r="A45" s="46"/>
      <c r="B45" s="49">
        <f>SUM(C45:D45)</f>
        <v>1</v>
      </c>
      <c r="C45" s="49">
        <f>+C43/B43</f>
        <v>0.41935483870967744</v>
      </c>
      <c r="D45" s="49">
        <f>+D43/B43</f>
        <v>0.58064516129032262</v>
      </c>
      <c r="E45" s="48"/>
      <c r="F45" s="47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1:22" x14ac:dyDescent="0.2">
      <c r="A46" s="46"/>
      <c r="B46" s="46"/>
      <c r="C46" s="46"/>
      <c r="D46" s="46"/>
      <c r="E46" s="48"/>
      <c r="F46" s="47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1:22" x14ac:dyDescent="0.2">
      <c r="A47" s="46"/>
      <c r="B47" s="50" t="s">
        <v>50</v>
      </c>
      <c r="C47" s="46"/>
      <c r="D47" s="46"/>
      <c r="E47" s="46"/>
      <c r="F47" s="47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spans="1:22" x14ac:dyDescent="0.2">
      <c r="A48" s="46"/>
      <c r="B48" s="46" t="s">
        <v>51</v>
      </c>
      <c r="C48" s="46"/>
      <c r="D48" s="46"/>
      <c r="E48" s="46"/>
      <c r="F48" s="47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x14ac:dyDescent="0.2">
      <c r="A49" s="46"/>
      <c r="B49" s="46" t="s">
        <v>52</v>
      </c>
      <c r="C49" s="46"/>
      <c r="D49" s="46"/>
      <c r="E49" s="46"/>
      <c r="F49" s="47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x14ac:dyDescent="0.2">
      <c r="A50" s="46"/>
      <c r="B50" s="46" t="s">
        <v>53</v>
      </c>
      <c r="C50" s="46"/>
      <c r="D50" s="46"/>
      <c r="E50" s="46"/>
      <c r="F50" s="47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x14ac:dyDescent="0.2">
      <c r="A51" s="46"/>
      <c r="B51" s="46"/>
      <c r="C51" s="46"/>
      <c r="D51" s="46"/>
      <c r="E51" s="46"/>
      <c r="F51" s="47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</row>
  </sheetData>
  <mergeCells count="22">
    <mergeCell ref="A7:D7"/>
    <mergeCell ref="A14:D14"/>
    <mergeCell ref="A24:D24"/>
    <mergeCell ref="A33:D33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0D2E2622-37CF-4A0D-9346-955DE9E2C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76D5F-1E3A-4624-B603-1640E72AF5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2BAE8-2BF0-4CAE-8840-CE8BA45365EB}">
  <ds:schemaRefs>
    <ds:schemaRef ds:uri="http://purl.org/dc/terms/"/>
    <ds:schemaRef ds:uri="http://schemas.microsoft.com/office/2006/metadata/properties"/>
    <ds:schemaRef ds:uri="http://purl.org/dc/dcmitype/"/>
    <ds:schemaRef ds:uri="a9b9daa9-7c18-43cb-b739-b9d24a09a057"/>
    <ds:schemaRef ds:uri="http://schemas.microsoft.com/office/infopath/2007/PartnerControls"/>
    <ds:schemaRef ds:uri="e8145b8f-b3f3-4a8c-894a-a44235af36ec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2023-06-19T07:19:33Z</dcterms:created>
  <dcterms:modified xsi:type="dcterms:W3CDTF">2023-06-19T07:22:46Z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