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3 Tantervek MMVT\BSc levelező\"/>
    </mc:Choice>
  </mc:AlternateContent>
  <bookViews>
    <workbookView xWindow="0" yWindow="0" windowWidth="28800" windowHeight="12330"/>
  </bookViews>
  <sheets>
    <sheet name="2023. szeptembertől" sheetId="1" r:id="rId1"/>
  </sheets>
  <definedNames>
    <definedName name="_xlnm.Print_Area" localSheetId="0">'2023. szeptembertől'!$A$1:$AH$80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0" i="1" l="1"/>
  <c r="AA60" i="1"/>
  <c r="W60" i="1"/>
  <c r="W59" i="1"/>
  <c r="S60" i="1"/>
  <c r="O60" i="1"/>
  <c r="O59" i="1"/>
  <c r="K60" i="1"/>
  <c r="G60" i="1"/>
  <c r="AE59" i="1"/>
  <c r="AA59" i="1"/>
  <c r="S59" i="1"/>
  <c r="K59" i="1"/>
  <c r="G59" i="1"/>
  <c r="AD58" i="1"/>
  <c r="AC58" i="1"/>
  <c r="Z58" i="1"/>
  <c r="Y58" i="1"/>
  <c r="U58" i="1"/>
  <c r="R58" i="1"/>
  <c r="Q58" i="1"/>
  <c r="N58" i="1"/>
  <c r="M58" i="1"/>
  <c r="J58" i="1"/>
  <c r="I58" i="1"/>
  <c r="F58" i="1"/>
  <c r="G61" i="1" l="1"/>
  <c r="AF58" i="1"/>
  <c r="AB58" i="1"/>
  <c r="X58" i="1"/>
  <c r="T58" i="1"/>
  <c r="P58" i="1"/>
  <c r="L58" i="1"/>
  <c r="H58" i="1"/>
  <c r="E58" i="1" l="1"/>
  <c r="AH60" i="1"/>
  <c r="AA61" i="1"/>
  <c r="W61" i="1"/>
  <c r="S61" i="1"/>
  <c r="K61" i="1"/>
  <c r="Y62" i="1"/>
  <c r="V58" i="1"/>
  <c r="U62" i="1" s="1"/>
  <c r="M62" i="1"/>
  <c r="E62" i="1" l="1"/>
  <c r="AE61" i="1"/>
  <c r="Q62" i="1"/>
  <c r="AH59" i="1"/>
  <c r="O61" i="1"/>
  <c r="AH64" i="1"/>
  <c r="AC62" i="1"/>
  <c r="I62" i="1"/>
  <c r="AH61" i="1" l="1"/>
  <c r="AH62" i="1"/>
</calcChain>
</file>

<file path=xl/sharedStrings.xml><?xml version="1.0" encoding="utf-8"?>
<sst xmlns="http://schemas.openxmlformats.org/spreadsheetml/2006/main" count="305" uniqueCount="198">
  <si>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</si>
  <si>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</si>
  <si>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</si>
  <si>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</si>
  <si>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</si>
  <si>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</si>
  <si>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</si>
  <si>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</si>
  <si>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</si>
  <si>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</si>
  <si>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</si>
  <si>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</si>
  <si>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</si>
  <si>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</si>
  <si>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</si>
  <si>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</si>
  <si>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</si>
  <si>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</si>
  <si>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</si>
  <si>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</si>
  <si>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</si>
  <si>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</si>
  <si>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</si>
  <si>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</si>
  <si>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</si>
  <si>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</si>
  <si>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</si>
  <si>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</si>
  <si>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</si>
  <si>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</si>
  <si>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</si>
  <si>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</si>
  <si>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</si>
  <si>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</si>
  <si>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</si>
  <si>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16.</t>
  </si>
  <si>
    <t>17.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</si>
  <si>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</si>
  <si>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</si>
  <si>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</si>
  <si>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</si>
  <si>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</si>
  <si>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</si>
  <si>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</si>
  <si>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</si>
  <si>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</si>
  <si>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</si>
  <si>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</si>
  <si>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</si>
  <si>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</si>
  <si>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</si>
  <si>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</si>
  <si>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</si>
  <si>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</si>
  <si>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</si>
  <si>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30.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</si>
  <si>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</si>
  <si>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</si>
  <si>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</si>
  <si>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</si>
  <si>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</si>
  <si>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</si>
  <si>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</si>
  <si>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</si>
  <si>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</si>
  <si>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</si>
  <si>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</si>
  <si>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</si>
  <si>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</si>
  <si>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</si>
  <si>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</si>
  <si>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</si>
  <si>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</si>
  <si>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</si>
  <si>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</si>
  <si>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</si>
  <si>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45.</t>
  </si>
  <si>
    <t>46.</t>
  </si>
  <si>
    <t>47.</t>
  </si>
  <si>
    <t>48.</t>
  </si>
  <si>
    <t>Szakmai gyakorlat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</si>
  <si>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</si>
  <si>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</si>
  <si>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</si>
  <si>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</si>
  <si>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</si>
  <si>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</si>
  <si>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</si>
  <si>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</si>
  <si>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</si>
  <si>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</si>
  <si>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</si>
  <si>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</si>
  <si>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</si>
  <si>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</si>
  <si>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</si>
  <si>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Mechanika I</t>
  </si>
  <si>
    <t>Közgazdaságtan I - Mikroökonómia</t>
  </si>
  <si>
    <t>Számvitel I</t>
  </si>
  <si>
    <t>Számvitel II</t>
  </si>
  <si>
    <t>Szabadon választható tárgy I</t>
  </si>
  <si>
    <t>Szabadon választható tárgy II</t>
  </si>
  <si>
    <t>Szabadon választható tárgy III</t>
  </si>
  <si>
    <t>Szabadon választható tárgy IV</t>
  </si>
  <si>
    <t>49.</t>
  </si>
  <si>
    <t>50.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</si>
  <si>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</si>
  <si>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</si>
  <si>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</si>
  <si>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</si>
  <si>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</si>
  <si>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</si>
  <si>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</si>
  <si>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</si>
  <si>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</si>
  <si>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</si>
  <si>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</si>
  <si>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</si>
  <si>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</si>
  <si>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</si>
  <si>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</si>
  <si>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</si>
  <si>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k = kollokvium</t>
  </si>
  <si>
    <t>kr = kredit</t>
  </si>
  <si>
    <t>MK4MAT1A08MX17</t>
  </si>
  <si>
    <t>MK4MAT2A06MX17</t>
  </si>
  <si>
    <t>MK4ABRAA04XX17</t>
  </si>
  <si>
    <t>MK4FIZIA04XX17</t>
  </si>
  <si>
    <t>MK4MKEMK04XX17</t>
  </si>
  <si>
    <t>MK4MEC1A04MX17</t>
  </si>
  <si>
    <t>MK4INF1A04MX17</t>
  </si>
  <si>
    <t>MK4TERIA04MX17</t>
  </si>
  <si>
    <t>MK4KGT1M05MX17</t>
  </si>
  <si>
    <t>MK4KGT2M04MX17</t>
  </si>
  <si>
    <t>MK4GSTAM04MX17</t>
  </si>
  <si>
    <t>MK4VGTNM04MX17</t>
  </si>
  <si>
    <t>MK4SZV1M04MX17</t>
  </si>
  <si>
    <t>MK4MINMM05MX17</t>
  </si>
  <si>
    <t>MK4EHSAKM04MX17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</si>
  <si>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</si>
  <si>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</si>
  <si>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</si>
  <si>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</si>
  <si>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</si>
  <si>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</si>
  <si>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</si>
  <si>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</si>
  <si>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</si>
  <si>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MK4GEPRG05GX17</t>
  </si>
  <si>
    <t>MK4ANISG04GX17</t>
  </si>
  <si>
    <t>MK4GEPTG04GX17</t>
  </si>
  <si>
    <t>MK4ETELR04XX17</t>
  </si>
  <si>
    <t>MK4MERTR04XX17</t>
  </si>
  <si>
    <t>MK4SZGYM00MX17</t>
  </si>
  <si>
    <t>Vállalati menedzsment (marketing, humánerőforrás)</t>
  </si>
  <si>
    <t>Mérnöki fizika</t>
  </si>
  <si>
    <t>Közgazdaságtan II - Makroökonómia</t>
  </si>
  <si>
    <t>LEVELEZŐ TAGOZAT</t>
  </si>
  <si>
    <t>Logisztika I.</t>
  </si>
  <si>
    <t>MK4LOG1M04M117</t>
  </si>
  <si>
    <t>Árutovábbítás</t>
  </si>
  <si>
    <t>MK4ARUTM04M117</t>
  </si>
  <si>
    <t>MK4TEV1M04M117</t>
  </si>
  <si>
    <t>Szervezéselmélet</t>
  </si>
  <si>
    <t>MK4SZERM04M117</t>
  </si>
  <si>
    <t>MK4CSOMM04M117</t>
  </si>
  <si>
    <t>MK4AGEPM04M117</t>
  </si>
  <si>
    <t>MK4FOOPM04M117</t>
  </si>
  <si>
    <t xml:space="preserve">Logisztikai információs rendszerek </t>
  </si>
  <si>
    <t>MK4LOGIM04M117</t>
  </si>
  <si>
    <t>MK4TRMLM04M117</t>
  </si>
  <si>
    <t>MK4ELLMM04M117</t>
  </si>
  <si>
    <t>3.</t>
  </si>
  <si>
    <t>15.</t>
  </si>
  <si>
    <t>44.</t>
  </si>
  <si>
    <t>Szakdolgozat I</t>
  </si>
  <si>
    <t>Szakdolgozat II</t>
  </si>
  <si>
    <t>MK4SZD1M05MX22</t>
  </si>
  <si>
    <t>MK4SZD2M15MX22</t>
  </si>
  <si>
    <t>Szabadon választható tárgyak</t>
  </si>
  <si>
    <t>2023. szeptembertől</t>
  </si>
  <si>
    <t>Fenntartható fejlődés környezeti alapjai</t>
  </si>
  <si>
    <t>Műszaki és lean menedzsment</t>
  </si>
  <si>
    <t>Jogi alapismeretek</t>
  </si>
  <si>
    <t>Munka- és üzleti jog</t>
  </si>
  <si>
    <t>Kollaboratív folyamatautomatizálás</t>
  </si>
  <si>
    <t>Csomagolástechnika</t>
  </si>
  <si>
    <t xml:space="preserve">Folyamatoptimalizáció </t>
  </si>
  <si>
    <t>Termeléslogisztika</t>
  </si>
  <si>
    <t>Ellátásilánc-menedzsment</t>
  </si>
  <si>
    <r>
      <rPr>
        <b/>
        <sz val="8.5"/>
        <color rgb="FF000000"/>
        <rFont val="Calibri"/>
        <family val="2"/>
        <charset val="238"/>
      </rPr>
      <t>*Szabadon választható tárgy</t>
    </r>
    <r>
      <rPr>
        <sz val="8.5"/>
        <color rgb="FF000000"/>
        <rFont val="Calibri"/>
        <family val="2"/>
        <charset val="238"/>
      </rPr>
      <t xml:space="preserve">
A hallgató a Kar bármely kötelező tárgyát felveheti szabadon választható tantárgyként, külön engedély nélkül. A tantárgy az adott tantervben szereplő kredittel kerül beszámításra az adott szak szabadon választható tantárgyaiba. 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
A szak teljesítéséhez javasolt idegen nyelvű szabadon választható tárgyak:
Őszi félévben:
Civil Law (MK4CLAWM03XX23), 2+0, kollokvium, 3 kredit 
Tavaszi félévben: 
Crisis and Change Management (MK4CCHMM03XX23), 2+0, kollokvium, 3 kredit 
Technological Science I (MK4MTUNM03XX23), 0+2, évközi jegy, 3 kredit 
Ezeken kívül a hallgató a Képzési program 1. sz. mellékletében található bármely angol nyelvű szabadon választható tárgyat is felveheti.
</t>
    </r>
    <r>
      <rPr>
        <b/>
        <sz val="8.5"/>
        <color rgb="FF000000"/>
        <rFont val="Calibri"/>
        <family val="2"/>
        <charset val="238"/>
      </rPr>
      <t>**Szakmai gyakorlat</t>
    </r>
    <r>
      <rPr>
        <sz val="8.5"/>
        <color rgb="FF000000"/>
        <rFont val="Calibri"/>
        <family val="2"/>
        <charset val="238"/>
      </rPr>
      <t xml:space="preserve">
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</si>
  <si>
    <t>s = szigorlat</t>
  </si>
  <si>
    <t>Műszaki menedzser alapszak (BSc) - Anyagmozgatás és logisztika specializáció</t>
  </si>
  <si>
    <t>MK4FFKAM04MX23</t>
  </si>
  <si>
    <t>MK4MULMM05MX23</t>
  </si>
  <si>
    <t>MK4JOALM03MX23</t>
  </si>
  <si>
    <t>MK4MUJOM03MX23</t>
  </si>
  <si>
    <t>MK3KOLF04MX23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</si>
</sst>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.5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6" fillId="0" borderId="2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0" xfId="0" applyFont="1"/>
    <xf numFmtId="0" fontId="6" fillId="0" borderId="32" xfId="0" applyFont="1" applyFill="1" applyBorder="1"/>
    <xf numFmtId="0" fontId="6" fillId="0" borderId="36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6" fillId="0" borderId="3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38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wrapText="1"/>
    </xf>
    <xf numFmtId="0" fontId="6" fillId="0" borderId="35" xfId="0" applyFont="1" applyFill="1" applyBorder="1"/>
    <xf numFmtId="0" fontId="6" fillId="0" borderId="39" xfId="1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6" fillId="0" borderId="26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8" fillId="0" borderId="36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6" fillId="0" borderId="35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vertical="center" wrapText="1"/>
    </xf>
    <xf numFmtId="0" fontId="6" fillId="0" borderId="2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6" fillId="0" borderId="34" xfId="1" applyFont="1" applyFill="1" applyBorder="1" applyAlignment="1">
      <alignment wrapText="1"/>
    </xf>
    <xf numFmtId="0" fontId="6" fillId="0" borderId="35" xfId="0" applyFont="1" applyFill="1" applyBorder="1" applyAlignment="1">
      <alignment wrapText="1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vertical="center" wrapText="1"/>
    </xf>
    <xf numFmtId="0" fontId="6" fillId="0" borderId="34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wrapText="1"/>
    </xf>
    <xf numFmtId="0" fontId="6" fillId="0" borderId="34" xfId="2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6" fillId="0" borderId="2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0" xfId="0" applyFont="1" applyBorder="1"/>
    <xf numFmtId="0" fontId="6" fillId="0" borderId="7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0" xfId="0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/>
    <xf numFmtId="0" fontId="6" fillId="0" borderId="23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53" xfId="0" applyFont="1" applyFill="1" applyBorder="1"/>
    <xf numFmtId="0" fontId="10" fillId="0" borderId="5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wrapText="1"/>
    </xf>
    <xf numFmtId="0" fontId="6" fillId="0" borderId="33" xfId="2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6" fillId="0" borderId="30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7" fillId="0" borderId="5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5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3" fillId="0" borderId="55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4" xfId="0" applyFont="1" applyFill="1" applyBorder="1" applyAlignment="1">
      <alignment horizontal="left" vertical="top" wrapText="1"/>
    </xf>
    <xf numFmtId="0" fontId="13" fillId="0" borderId="5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5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58" xfId="0" applyFont="1" applyFill="1" applyBorder="1" applyAlignment="1">
      <alignment horizontal="left" vertical="top" wrapText="1"/>
    </xf>
    <xf numFmtId="0" fontId="7" fillId="0" borderId="45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textRotation="90"/>
    </xf>
    <xf numFmtId="0" fontId="7" fillId="0" borderId="33" xfId="0" applyFont="1" applyFill="1" applyBorder="1" applyAlignment="1">
      <alignment horizontal="center" textRotation="90"/>
    </xf>
    <xf numFmtId="0" fontId="7" fillId="0" borderId="4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0"/>
  <sheetViews>
    <sheetView showGridLines="0" tabSelected="1" zoomScale="98" zoomScaleNormal="98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5.5703125" style="128" customWidth="1"/>
    <col min="5" max="32" width="3" style="1" customWidth="1"/>
    <col min="33" max="33" width="23.85546875" style="1" customWidth="1"/>
    <col min="34" max="34" width="4.85546875" style="1" customWidth="1"/>
    <col min="35" max="16384" width="8.85546875" style="1"/>
  </cols>
  <sheetData>
    <row r="1" spans="1:34" s="3" customFormat="1" x14ac:dyDescent="0.25">
      <c r="C1" s="3" t="s">
        <v>89</v>
      </c>
      <c r="D1" s="126" t="s">
        <v>90</v>
      </c>
      <c r="Q1" s="156" t="s">
        <v>91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3" t="s">
        <v>157</v>
      </c>
    </row>
    <row r="2" spans="1:34" ht="37.15" customHeight="1" thickBot="1" x14ac:dyDescent="0.3">
      <c r="A2" s="171" t="s">
        <v>192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2" t="s">
        <v>180</v>
      </c>
      <c r="Z2" s="172"/>
      <c r="AA2" s="172"/>
      <c r="AB2" s="172"/>
      <c r="AC2" s="172"/>
      <c r="AD2" s="172"/>
      <c r="AE2" s="172"/>
      <c r="AF2" s="172"/>
      <c r="AG2" s="172"/>
      <c r="AH2" s="2"/>
    </row>
    <row r="3" spans="1:34" s="9" customFormat="1" ht="30" customHeight="1" x14ac:dyDescent="0.2">
      <c r="A3" s="173"/>
      <c r="B3" s="175" t="s">
        <v>82</v>
      </c>
      <c r="C3" s="177" t="s">
        <v>0</v>
      </c>
      <c r="D3" s="179" t="s">
        <v>1</v>
      </c>
      <c r="E3" s="148" t="s">
        <v>2</v>
      </c>
      <c r="F3" s="149"/>
      <c r="G3" s="149"/>
      <c r="H3" s="150"/>
      <c r="I3" s="151" t="s">
        <v>3</v>
      </c>
      <c r="J3" s="149"/>
      <c r="K3" s="149"/>
      <c r="L3" s="152"/>
      <c r="M3" s="148" t="s">
        <v>4</v>
      </c>
      <c r="N3" s="149"/>
      <c r="O3" s="149"/>
      <c r="P3" s="150"/>
      <c r="Q3" s="151" t="s">
        <v>5</v>
      </c>
      <c r="R3" s="149"/>
      <c r="S3" s="149"/>
      <c r="T3" s="152"/>
      <c r="U3" s="148" t="s">
        <v>6</v>
      </c>
      <c r="V3" s="149"/>
      <c r="W3" s="149"/>
      <c r="X3" s="150"/>
      <c r="Y3" s="151" t="s">
        <v>7</v>
      </c>
      <c r="Z3" s="149"/>
      <c r="AA3" s="149"/>
      <c r="AB3" s="152"/>
      <c r="AC3" s="148" t="s">
        <v>8</v>
      </c>
      <c r="AD3" s="149"/>
      <c r="AE3" s="149"/>
      <c r="AF3" s="150"/>
      <c r="AG3" s="179" t="s">
        <v>86</v>
      </c>
    </row>
    <row r="4" spans="1:34" s="9" customFormat="1" ht="14.45" customHeight="1" thickBot="1" x14ac:dyDescent="0.25">
      <c r="A4" s="174"/>
      <c r="B4" s="176"/>
      <c r="C4" s="178"/>
      <c r="D4" s="180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80"/>
    </row>
    <row r="5" spans="1:34" s="9" customFormat="1" ht="14.45" customHeight="1" x14ac:dyDescent="0.2">
      <c r="A5" s="10" t="s">
        <v>13</v>
      </c>
      <c r="B5" s="137" t="s">
        <v>14</v>
      </c>
      <c r="C5" s="11" t="s">
        <v>15</v>
      </c>
      <c r="D5" s="12" t="s">
        <v>124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6"/>
      <c r="N5" s="14"/>
      <c r="O5" s="14"/>
      <c r="P5" s="17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38"/>
      <c r="C6" s="19" t="s">
        <v>18</v>
      </c>
      <c r="D6" s="20" t="s">
        <v>125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4"/>
      <c r="N6" s="22"/>
      <c r="O6" s="22"/>
      <c r="P6" s="25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172</v>
      </c>
      <c r="B7" s="138"/>
      <c r="C7" s="19" t="s">
        <v>20</v>
      </c>
      <c r="D7" s="20" t="s">
        <v>126</v>
      </c>
      <c r="E7" s="21">
        <v>1</v>
      </c>
      <c r="F7" s="22">
        <v>2</v>
      </c>
      <c r="G7" s="22" t="s">
        <v>16</v>
      </c>
      <c r="H7" s="23">
        <v>4</v>
      </c>
      <c r="I7" s="24"/>
      <c r="J7" s="22"/>
      <c r="K7" s="22"/>
      <c r="L7" s="25"/>
      <c r="M7" s="24"/>
      <c r="N7" s="22"/>
      <c r="O7" s="22"/>
      <c r="P7" s="25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19</v>
      </c>
      <c r="B8" s="138"/>
      <c r="C8" s="26" t="s">
        <v>155</v>
      </c>
      <c r="D8" s="20" t="s">
        <v>127</v>
      </c>
      <c r="E8" s="21">
        <v>2</v>
      </c>
      <c r="F8" s="22">
        <v>2</v>
      </c>
      <c r="G8" s="22" t="s">
        <v>22</v>
      </c>
      <c r="H8" s="23">
        <v>4</v>
      </c>
      <c r="I8" s="24"/>
      <c r="J8" s="22"/>
      <c r="K8" s="22"/>
      <c r="L8" s="25"/>
      <c r="M8" s="24"/>
      <c r="N8" s="22"/>
      <c r="O8" s="22"/>
      <c r="P8" s="25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21</v>
      </c>
      <c r="B9" s="138"/>
      <c r="C9" s="19" t="s">
        <v>88</v>
      </c>
      <c r="D9" s="20" t="s">
        <v>128</v>
      </c>
      <c r="E9" s="21"/>
      <c r="F9" s="22"/>
      <c r="G9" s="22"/>
      <c r="H9" s="23"/>
      <c r="I9" s="24">
        <v>2</v>
      </c>
      <c r="J9" s="22">
        <v>1</v>
      </c>
      <c r="K9" s="22" t="s">
        <v>22</v>
      </c>
      <c r="L9" s="25">
        <v>4</v>
      </c>
      <c r="M9" s="24"/>
      <c r="N9" s="22"/>
      <c r="O9" s="22"/>
      <c r="P9" s="25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23</v>
      </c>
      <c r="B10" s="138"/>
      <c r="C10" s="26" t="s">
        <v>96</v>
      </c>
      <c r="D10" s="20" t="s">
        <v>129</v>
      </c>
      <c r="E10" s="21"/>
      <c r="F10" s="22"/>
      <c r="G10" s="22"/>
      <c r="H10" s="23"/>
      <c r="I10" s="24">
        <v>2</v>
      </c>
      <c r="J10" s="22">
        <v>2</v>
      </c>
      <c r="K10" s="22" t="s">
        <v>22</v>
      </c>
      <c r="L10" s="25">
        <v>4</v>
      </c>
      <c r="M10" s="24"/>
      <c r="N10" s="22"/>
      <c r="O10" s="22"/>
      <c r="P10" s="25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92</v>
      </c>
    </row>
    <row r="11" spans="1:34" s="9" customFormat="1" ht="14.45" customHeight="1" x14ac:dyDescent="0.2">
      <c r="A11" s="18" t="s">
        <v>24</v>
      </c>
      <c r="B11" s="138"/>
      <c r="C11" s="19" t="s">
        <v>83</v>
      </c>
      <c r="D11" s="20" t="s">
        <v>130</v>
      </c>
      <c r="E11" s="21"/>
      <c r="F11" s="22"/>
      <c r="G11" s="22"/>
      <c r="H11" s="23"/>
      <c r="I11" s="24">
        <v>2</v>
      </c>
      <c r="J11" s="22">
        <v>2</v>
      </c>
      <c r="K11" s="22" t="s">
        <v>16</v>
      </c>
      <c r="L11" s="25">
        <v>4</v>
      </c>
      <c r="M11" s="24"/>
      <c r="N11" s="22"/>
      <c r="O11" s="22"/>
      <c r="P11" s="25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25</v>
      </c>
      <c r="B12" s="138"/>
      <c r="C12" s="19" t="s">
        <v>181</v>
      </c>
      <c r="D12" s="27" t="s">
        <v>193</v>
      </c>
      <c r="E12" s="21"/>
      <c r="F12" s="22"/>
      <c r="G12" s="22"/>
      <c r="H12" s="23"/>
      <c r="I12" s="24"/>
      <c r="J12" s="22"/>
      <c r="K12" s="22"/>
      <c r="L12" s="25"/>
      <c r="M12" s="24">
        <v>2</v>
      </c>
      <c r="N12" s="22">
        <v>1</v>
      </c>
      <c r="O12" s="22" t="s">
        <v>22</v>
      </c>
      <c r="P12" s="25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26</v>
      </c>
      <c r="B13" s="139"/>
      <c r="C13" s="29" t="s">
        <v>95</v>
      </c>
      <c r="D13" s="30" t="s">
        <v>131</v>
      </c>
      <c r="E13" s="31"/>
      <c r="F13" s="32"/>
      <c r="G13" s="32"/>
      <c r="H13" s="33"/>
      <c r="I13" s="34"/>
      <c r="J13" s="32"/>
      <c r="K13" s="32"/>
      <c r="L13" s="35"/>
      <c r="M13" s="34"/>
      <c r="N13" s="32"/>
      <c r="O13" s="32"/>
      <c r="P13" s="35"/>
      <c r="Q13" s="34"/>
      <c r="R13" s="32"/>
      <c r="S13" s="32"/>
      <c r="T13" s="35"/>
      <c r="U13" s="31">
        <v>2</v>
      </c>
      <c r="V13" s="32">
        <v>2</v>
      </c>
      <c r="W13" s="32" t="s">
        <v>16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27</v>
      </c>
      <c r="B14" s="137" t="s">
        <v>29</v>
      </c>
      <c r="C14" s="36" t="s">
        <v>97</v>
      </c>
      <c r="D14" s="12" t="s">
        <v>132</v>
      </c>
      <c r="E14" s="13">
        <v>2</v>
      </c>
      <c r="F14" s="14">
        <v>1</v>
      </c>
      <c r="G14" s="14" t="s">
        <v>22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28</v>
      </c>
      <c r="B15" s="138"/>
      <c r="C15" s="37" t="s">
        <v>156</v>
      </c>
      <c r="D15" s="20" t="s">
        <v>133</v>
      </c>
      <c r="E15" s="21"/>
      <c r="F15" s="22"/>
      <c r="G15" s="22"/>
      <c r="H15" s="23"/>
      <c r="I15" s="24">
        <v>2</v>
      </c>
      <c r="J15" s="22">
        <v>1</v>
      </c>
      <c r="K15" s="22" t="s">
        <v>22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97</v>
      </c>
    </row>
    <row r="16" spans="1:34" s="9" customFormat="1" ht="14.45" customHeight="1" x14ac:dyDescent="0.2">
      <c r="A16" s="18" t="s">
        <v>30</v>
      </c>
      <c r="B16" s="138"/>
      <c r="C16" s="37" t="s">
        <v>32</v>
      </c>
      <c r="D16" s="20" t="s">
        <v>134</v>
      </c>
      <c r="E16" s="21"/>
      <c r="F16" s="22"/>
      <c r="G16" s="22"/>
      <c r="H16" s="23"/>
      <c r="I16" s="24">
        <v>1</v>
      </c>
      <c r="J16" s="22">
        <v>1</v>
      </c>
      <c r="K16" s="22" t="s">
        <v>22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97</v>
      </c>
    </row>
    <row r="17" spans="1:33" s="9" customFormat="1" ht="14.45" customHeight="1" x14ac:dyDescent="0.2">
      <c r="A17" s="18" t="s">
        <v>31</v>
      </c>
      <c r="B17" s="138"/>
      <c r="C17" s="37" t="s">
        <v>34</v>
      </c>
      <c r="D17" s="20" t="s">
        <v>135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22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33</v>
      </c>
      <c r="B18" s="138"/>
      <c r="C18" s="37" t="s">
        <v>98</v>
      </c>
      <c r="D18" s="20" t="s">
        <v>136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22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34</v>
      </c>
    </row>
    <row r="19" spans="1:33" s="9" customFormat="1" ht="14.45" customHeight="1" x14ac:dyDescent="0.2">
      <c r="A19" s="18" t="s">
        <v>173</v>
      </c>
      <c r="B19" s="138"/>
      <c r="C19" s="37" t="s">
        <v>94</v>
      </c>
      <c r="D19" s="20" t="s">
        <v>137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22</v>
      </c>
      <c r="AB19" s="25">
        <v>5</v>
      </c>
      <c r="AC19" s="21"/>
      <c r="AD19" s="22"/>
      <c r="AE19" s="22"/>
      <c r="AF19" s="23"/>
      <c r="AG19" s="18" t="s">
        <v>182</v>
      </c>
    </row>
    <row r="20" spans="1:33" s="9" customFormat="1" ht="14.45" customHeight="1" thickBot="1" x14ac:dyDescent="0.25">
      <c r="A20" s="28" t="s">
        <v>35</v>
      </c>
      <c r="B20" s="139"/>
      <c r="C20" s="38" t="s">
        <v>87</v>
      </c>
      <c r="D20" s="39" t="s">
        <v>138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22</v>
      </c>
      <c r="AF20" s="33">
        <v>4</v>
      </c>
      <c r="AG20" s="28"/>
    </row>
    <row r="21" spans="1:33" s="9" customFormat="1" ht="14.45" customHeight="1" x14ac:dyDescent="0.2">
      <c r="A21" s="10" t="s">
        <v>36</v>
      </c>
      <c r="B21" s="137" t="s">
        <v>39</v>
      </c>
      <c r="C21" s="11" t="s">
        <v>182</v>
      </c>
      <c r="D21" s="27" t="s">
        <v>194</v>
      </c>
      <c r="E21" s="13">
        <v>2</v>
      </c>
      <c r="F21" s="14">
        <v>3</v>
      </c>
      <c r="G21" s="14" t="s">
        <v>22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37</v>
      </c>
      <c r="B22" s="138"/>
      <c r="C22" s="19" t="s">
        <v>41</v>
      </c>
      <c r="D22" s="20" t="s">
        <v>139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16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38</v>
      </c>
      <c r="B23" s="138"/>
      <c r="C23" s="19" t="s">
        <v>84</v>
      </c>
      <c r="D23" s="20" t="s">
        <v>140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40</v>
      </c>
      <c r="B24" s="138"/>
      <c r="C24" s="19" t="s">
        <v>44</v>
      </c>
      <c r="D24" s="20" t="s">
        <v>141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16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42</v>
      </c>
      <c r="B25" s="138"/>
      <c r="C25" s="19" t="s">
        <v>46</v>
      </c>
      <c r="D25" s="20" t="s">
        <v>142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/>
      <c r="V25" s="22"/>
      <c r="W25" s="22"/>
      <c r="X25" s="23"/>
      <c r="Y25" s="24"/>
      <c r="Z25" s="22"/>
      <c r="AA25" s="22"/>
      <c r="AB25" s="25"/>
      <c r="AC25" s="21">
        <v>2</v>
      </c>
      <c r="AD25" s="22">
        <v>2</v>
      </c>
      <c r="AE25" s="22" t="s">
        <v>16</v>
      </c>
      <c r="AF25" s="23">
        <v>4</v>
      </c>
      <c r="AG25" s="18"/>
    </row>
    <row r="26" spans="1:33" s="9" customFormat="1" ht="14.45" customHeight="1" x14ac:dyDescent="0.2">
      <c r="A26" s="18" t="s">
        <v>43</v>
      </c>
      <c r="B26" s="138"/>
      <c r="C26" s="19" t="s">
        <v>99</v>
      </c>
      <c r="D26" s="27" t="s">
        <v>143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22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98</v>
      </c>
    </row>
    <row r="27" spans="1:33" s="9" customFormat="1" ht="14.45" customHeight="1" x14ac:dyDescent="0.2">
      <c r="A27" s="18" t="s">
        <v>45</v>
      </c>
      <c r="B27" s="138"/>
      <c r="C27" s="19" t="s">
        <v>154</v>
      </c>
      <c r="D27" s="40" t="s">
        <v>144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16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47</v>
      </c>
      <c r="B28" s="138"/>
      <c r="C28" s="19" t="s">
        <v>85</v>
      </c>
      <c r="D28" s="20" t="s">
        <v>145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22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48</v>
      </c>
      <c r="B29" s="138"/>
      <c r="C29" s="19" t="s">
        <v>51</v>
      </c>
      <c r="D29" s="20" t="s">
        <v>146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22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49</v>
      </c>
      <c r="B30" s="138"/>
      <c r="C30" s="19" t="s">
        <v>53</v>
      </c>
      <c r="D30" s="20" t="s">
        <v>147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16</v>
      </c>
      <c r="AF30" s="23">
        <v>3</v>
      </c>
      <c r="AG30" s="18"/>
    </row>
    <row r="31" spans="1:33" s="9" customFormat="1" ht="14.45" customHeight="1" x14ac:dyDescent="0.2">
      <c r="A31" s="18" t="s">
        <v>50</v>
      </c>
      <c r="B31" s="138"/>
      <c r="C31" s="19" t="s">
        <v>183</v>
      </c>
      <c r="D31" s="27" t="s">
        <v>195</v>
      </c>
      <c r="E31" s="21">
        <v>2</v>
      </c>
      <c r="F31" s="22">
        <v>0</v>
      </c>
      <c r="G31" s="22" t="s">
        <v>22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52</v>
      </c>
      <c r="B32" s="138"/>
      <c r="C32" s="19" t="s">
        <v>184</v>
      </c>
      <c r="D32" s="27" t="s">
        <v>196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22</v>
      </c>
      <c r="AF32" s="23">
        <v>3</v>
      </c>
      <c r="AG32" s="18"/>
    </row>
    <row r="33" spans="1:33" s="9" customFormat="1" ht="14.45" customHeight="1" x14ac:dyDescent="0.2">
      <c r="A33" s="18" t="s">
        <v>54</v>
      </c>
      <c r="B33" s="138"/>
      <c r="C33" s="19" t="s">
        <v>93</v>
      </c>
      <c r="D33" s="51" t="s">
        <v>148</v>
      </c>
      <c r="E33" s="21"/>
      <c r="F33" s="22"/>
      <c r="G33" s="22"/>
      <c r="H33" s="23"/>
      <c r="I33" s="24">
        <v>2</v>
      </c>
      <c r="J33" s="22">
        <v>3</v>
      </c>
      <c r="K33" s="22" t="s">
        <v>16</v>
      </c>
      <c r="L33" s="25">
        <v>5</v>
      </c>
      <c r="M33" s="24"/>
      <c r="N33" s="22"/>
      <c r="O33" s="22"/>
      <c r="P33" s="25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55</v>
      </c>
      <c r="B34" s="138"/>
      <c r="C34" s="19" t="s">
        <v>58</v>
      </c>
      <c r="D34" s="51" t="s">
        <v>149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22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56</v>
      </c>
      <c r="B35" s="138"/>
      <c r="C35" s="19" t="s">
        <v>60</v>
      </c>
      <c r="D35" s="51" t="s">
        <v>150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22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57</v>
      </c>
      <c r="B36" s="138"/>
      <c r="C36" s="19" t="s">
        <v>62</v>
      </c>
      <c r="D36" s="51" t="s">
        <v>151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16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59</v>
      </c>
      <c r="B37" s="138"/>
      <c r="C37" s="19" t="s">
        <v>64</v>
      </c>
      <c r="D37" s="51" t="s">
        <v>152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16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61</v>
      </c>
      <c r="B38" s="139"/>
      <c r="C38" s="29" t="s">
        <v>185</v>
      </c>
      <c r="D38" s="27" t="s">
        <v>197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22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63</v>
      </c>
      <c r="B39" s="137" t="s">
        <v>67</v>
      </c>
      <c r="C39" s="53" t="s">
        <v>158</v>
      </c>
      <c r="D39" s="54" t="s">
        <v>159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16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65</v>
      </c>
      <c r="B40" s="138"/>
      <c r="C40" s="55" t="s">
        <v>160</v>
      </c>
      <c r="D40" s="56" t="s">
        <v>161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3</v>
      </c>
      <c r="R40" s="22">
        <v>0</v>
      </c>
      <c r="S40" s="22" t="s">
        <v>22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66</v>
      </c>
      <c r="B41" s="138"/>
      <c r="C41" s="57" t="s">
        <v>70</v>
      </c>
      <c r="D41" s="56" t="s">
        <v>162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16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68</v>
      </c>
      <c r="B42" s="138"/>
      <c r="C42" s="57" t="s">
        <v>163</v>
      </c>
      <c r="D42" s="56" t="s">
        <v>164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16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69</v>
      </c>
      <c r="B43" s="138"/>
      <c r="C43" s="57" t="s">
        <v>186</v>
      </c>
      <c r="D43" s="58" t="s">
        <v>165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22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71</v>
      </c>
      <c r="B44" s="138"/>
      <c r="C44" s="57" t="s">
        <v>74</v>
      </c>
      <c r="D44" s="56" t="s">
        <v>166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22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9"/>
    </row>
    <row r="45" spans="1:33" s="9" customFormat="1" ht="14.45" customHeight="1" x14ac:dyDescent="0.2">
      <c r="A45" s="18" t="s">
        <v>72</v>
      </c>
      <c r="B45" s="138"/>
      <c r="C45" s="57" t="s">
        <v>187</v>
      </c>
      <c r="D45" s="56" t="s">
        <v>167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16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9"/>
    </row>
    <row r="46" spans="1:33" s="9" customFormat="1" ht="14.45" customHeight="1" x14ac:dyDescent="0.2">
      <c r="A46" s="18" t="s">
        <v>73</v>
      </c>
      <c r="B46" s="138"/>
      <c r="C46" s="57" t="s">
        <v>168</v>
      </c>
      <c r="D46" s="56" t="s">
        <v>169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1</v>
      </c>
      <c r="Z46" s="22">
        <v>3</v>
      </c>
      <c r="AA46" s="22" t="s">
        <v>16</v>
      </c>
      <c r="AB46" s="25">
        <v>4</v>
      </c>
      <c r="AC46" s="21"/>
      <c r="AD46" s="22"/>
      <c r="AE46" s="22"/>
      <c r="AF46" s="23"/>
      <c r="AG46" s="59" t="s">
        <v>158</v>
      </c>
    </row>
    <row r="47" spans="1:33" s="9" customFormat="1" ht="14.45" customHeight="1" x14ac:dyDescent="0.2">
      <c r="A47" s="18" t="s">
        <v>75</v>
      </c>
      <c r="B47" s="138"/>
      <c r="C47" s="57" t="s">
        <v>188</v>
      </c>
      <c r="D47" s="56" t="s">
        <v>170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16</v>
      </c>
      <c r="AB47" s="25">
        <v>4</v>
      </c>
      <c r="AC47" s="21"/>
      <c r="AD47" s="22"/>
      <c r="AE47" s="22"/>
      <c r="AF47" s="23"/>
      <c r="AG47" s="59" t="s">
        <v>158</v>
      </c>
    </row>
    <row r="48" spans="1:33" s="9" customFormat="1" ht="14.45" customHeight="1" x14ac:dyDescent="0.2">
      <c r="A48" s="18" t="s">
        <v>174</v>
      </c>
      <c r="B48" s="138"/>
      <c r="C48" s="57" t="s">
        <v>189</v>
      </c>
      <c r="D48" s="56" t="s">
        <v>171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1</v>
      </c>
      <c r="AD48" s="22">
        <v>3</v>
      </c>
      <c r="AE48" s="22" t="s">
        <v>22</v>
      </c>
      <c r="AF48" s="23">
        <v>4</v>
      </c>
      <c r="AG48" s="59"/>
    </row>
    <row r="49" spans="1:34" s="9" customFormat="1" ht="14.45" customHeight="1" x14ac:dyDescent="0.2">
      <c r="A49" s="108"/>
      <c r="B49" s="140"/>
      <c r="C49" s="120" t="s">
        <v>175</v>
      </c>
      <c r="D49" s="121" t="s">
        <v>177</v>
      </c>
      <c r="E49" s="4"/>
      <c r="F49" s="5"/>
      <c r="G49" s="5"/>
      <c r="H49" s="6"/>
      <c r="I49" s="7"/>
      <c r="J49" s="5"/>
      <c r="K49" s="5"/>
      <c r="L49" s="8"/>
      <c r="M49" s="4"/>
      <c r="N49" s="5"/>
      <c r="O49" s="5"/>
      <c r="P49" s="6"/>
      <c r="Q49" s="7"/>
      <c r="R49" s="5"/>
      <c r="S49" s="5"/>
      <c r="T49" s="8"/>
      <c r="U49" s="4"/>
      <c r="V49" s="5"/>
      <c r="W49" s="5"/>
      <c r="X49" s="6"/>
      <c r="Y49" s="123">
        <v>0</v>
      </c>
      <c r="Z49" s="22">
        <v>5</v>
      </c>
      <c r="AA49" s="124" t="s">
        <v>16</v>
      </c>
      <c r="AB49" s="25">
        <v>5</v>
      </c>
      <c r="AC49" s="4"/>
      <c r="AD49" s="5"/>
      <c r="AE49" s="5"/>
      <c r="AF49" s="6"/>
      <c r="AG49" s="122"/>
    </row>
    <row r="50" spans="1:34" s="9" customFormat="1" ht="14.45" customHeight="1" thickBot="1" x14ac:dyDescent="0.25">
      <c r="A50" s="28" t="s">
        <v>76</v>
      </c>
      <c r="B50" s="139"/>
      <c r="C50" s="29" t="s">
        <v>176</v>
      </c>
      <c r="D50" s="39" t="s">
        <v>178</v>
      </c>
      <c r="E50" s="31"/>
      <c r="F50" s="32"/>
      <c r="G50" s="32"/>
      <c r="H50" s="33"/>
      <c r="I50" s="34"/>
      <c r="J50" s="32"/>
      <c r="K50" s="32"/>
      <c r="L50" s="35"/>
      <c r="M50" s="31"/>
      <c r="N50" s="32"/>
      <c r="O50" s="32"/>
      <c r="P50" s="33"/>
      <c r="Q50" s="34"/>
      <c r="R50" s="32"/>
      <c r="S50" s="32"/>
      <c r="T50" s="35"/>
      <c r="U50" s="31"/>
      <c r="V50" s="32"/>
      <c r="W50" s="32"/>
      <c r="X50" s="33"/>
      <c r="Y50" s="60"/>
      <c r="Z50" s="61"/>
      <c r="AA50" s="61"/>
      <c r="AB50" s="62"/>
      <c r="AC50" s="34">
        <v>0</v>
      </c>
      <c r="AD50" s="32">
        <v>10</v>
      </c>
      <c r="AE50" s="32" t="s">
        <v>16</v>
      </c>
      <c r="AF50" s="33">
        <v>10</v>
      </c>
      <c r="AG50" s="28"/>
    </row>
    <row r="51" spans="1:34" ht="14.45" customHeight="1" x14ac:dyDescent="0.25">
      <c r="A51" s="18" t="s">
        <v>77</v>
      </c>
      <c r="B51" s="143" t="s">
        <v>179</v>
      </c>
      <c r="C51" s="64" t="s">
        <v>100</v>
      </c>
      <c r="D51" s="65"/>
      <c r="E51" s="66"/>
      <c r="F51" s="67"/>
      <c r="G51" s="67"/>
      <c r="H51" s="68"/>
      <c r="I51" s="66"/>
      <c r="J51" s="67"/>
      <c r="K51" s="67"/>
      <c r="L51" s="69"/>
      <c r="M51" s="70"/>
      <c r="N51" s="67"/>
      <c r="O51" s="67"/>
      <c r="P51" s="68">
        <v>3</v>
      </c>
      <c r="Q51" s="66"/>
      <c r="R51" s="67"/>
      <c r="S51" s="67"/>
      <c r="T51" s="69"/>
      <c r="U51" s="70"/>
      <c r="V51" s="67"/>
      <c r="W51" s="67"/>
      <c r="X51" s="68"/>
      <c r="Y51" s="66"/>
      <c r="Z51" s="67"/>
      <c r="AA51" s="67"/>
      <c r="AB51" s="69"/>
      <c r="AC51" s="70"/>
      <c r="AD51" s="67"/>
      <c r="AE51" s="67"/>
      <c r="AF51" s="68"/>
      <c r="AG51" s="71"/>
    </row>
    <row r="52" spans="1:34" ht="14.45" customHeight="1" x14ac:dyDescent="0.25">
      <c r="A52" s="18" t="s">
        <v>78</v>
      </c>
      <c r="B52" s="144"/>
      <c r="C52" s="72" t="s">
        <v>101</v>
      </c>
      <c r="D52" s="73"/>
      <c r="E52" s="74"/>
      <c r="F52" s="75"/>
      <c r="G52" s="75"/>
      <c r="H52" s="76"/>
      <c r="I52" s="74"/>
      <c r="J52" s="75"/>
      <c r="K52" s="75"/>
      <c r="L52" s="77"/>
      <c r="M52" s="78"/>
      <c r="N52" s="75"/>
      <c r="O52" s="75"/>
      <c r="P52" s="76"/>
      <c r="Q52" s="74"/>
      <c r="R52" s="75"/>
      <c r="S52" s="75"/>
      <c r="T52" s="77">
        <v>3</v>
      </c>
      <c r="U52" s="78"/>
      <c r="V52" s="75"/>
      <c r="W52" s="75"/>
      <c r="X52" s="76"/>
      <c r="Y52" s="74"/>
      <c r="Z52" s="75"/>
      <c r="AA52" s="75"/>
      <c r="AB52" s="77"/>
      <c r="AC52" s="78"/>
      <c r="AD52" s="75"/>
      <c r="AE52" s="75"/>
      <c r="AF52" s="76"/>
      <c r="AG52" s="73"/>
    </row>
    <row r="53" spans="1:34" ht="14.45" customHeight="1" x14ac:dyDescent="0.25">
      <c r="A53" s="84" t="s">
        <v>79</v>
      </c>
      <c r="B53" s="144"/>
      <c r="C53" s="72" t="s">
        <v>102</v>
      </c>
      <c r="D53" s="73"/>
      <c r="E53" s="74"/>
      <c r="F53" s="75"/>
      <c r="G53" s="75"/>
      <c r="H53" s="76"/>
      <c r="I53" s="74"/>
      <c r="J53" s="75"/>
      <c r="K53" s="75"/>
      <c r="L53" s="77"/>
      <c r="M53" s="78"/>
      <c r="N53" s="75"/>
      <c r="O53" s="75"/>
      <c r="P53" s="76"/>
      <c r="Q53" s="74"/>
      <c r="R53" s="75"/>
      <c r="S53" s="75"/>
      <c r="T53" s="77"/>
      <c r="U53" s="78"/>
      <c r="V53" s="75"/>
      <c r="W53" s="75"/>
      <c r="X53" s="76">
        <v>3</v>
      </c>
      <c r="Y53" s="74"/>
      <c r="Z53" s="75"/>
      <c r="AA53" s="75"/>
      <c r="AB53" s="77"/>
      <c r="AC53" s="78"/>
      <c r="AD53" s="75"/>
      <c r="AE53" s="75"/>
      <c r="AF53" s="76"/>
      <c r="AG53" s="73"/>
    </row>
    <row r="54" spans="1:34" ht="14.45" customHeight="1" thickBot="1" x14ac:dyDescent="0.3">
      <c r="A54" s="108" t="s">
        <v>104</v>
      </c>
      <c r="B54" s="145"/>
      <c r="C54" s="109" t="s">
        <v>103</v>
      </c>
      <c r="D54" s="110"/>
      <c r="E54" s="79"/>
      <c r="F54" s="80"/>
      <c r="G54" s="80"/>
      <c r="H54" s="81"/>
      <c r="I54" s="79"/>
      <c r="J54" s="80"/>
      <c r="K54" s="80"/>
      <c r="L54" s="82"/>
      <c r="M54" s="83"/>
      <c r="N54" s="80"/>
      <c r="O54" s="80"/>
      <c r="P54" s="81"/>
      <c r="Q54" s="79"/>
      <c r="R54" s="80"/>
      <c r="S54" s="80"/>
      <c r="T54" s="82"/>
      <c r="U54" s="83"/>
      <c r="V54" s="80"/>
      <c r="W54" s="80"/>
      <c r="X54" s="81"/>
      <c r="Y54" s="79"/>
      <c r="Z54" s="80"/>
      <c r="AA54" s="80"/>
      <c r="AB54" s="82">
        <v>3</v>
      </c>
      <c r="AC54" s="83"/>
      <c r="AD54" s="80"/>
      <c r="AE54" s="80"/>
      <c r="AF54" s="81"/>
      <c r="AG54" s="110"/>
    </row>
    <row r="55" spans="1:34" s="63" customFormat="1" ht="14.45" customHeight="1" thickBot="1" x14ac:dyDescent="0.25">
      <c r="A55" s="111" t="s">
        <v>105</v>
      </c>
      <c r="B55" s="112"/>
      <c r="C55" s="113" t="s">
        <v>80</v>
      </c>
      <c r="D55" s="114" t="s">
        <v>153</v>
      </c>
      <c r="E55" s="115"/>
      <c r="F55" s="116"/>
      <c r="G55" s="116"/>
      <c r="H55" s="117"/>
      <c r="I55" s="118"/>
      <c r="J55" s="116"/>
      <c r="K55" s="116"/>
      <c r="L55" s="119"/>
      <c r="M55" s="115"/>
      <c r="N55" s="116"/>
      <c r="O55" s="116"/>
      <c r="P55" s="117"/>
      <c r="Q55" s="118"/>
      <c r="R55" s="116"/>
      <c r="S55" s="116"/>
      <c r="T55" s="119"/>
      <c r="U55" s="115"/>
      <c r="V55" s="116"/>
      <c r="W55" s="116"/>
      <c r="X55" s="117"/>
      <c r="Y55" s="153" t="s">
        <v>81</v>
      </c>
      <c r="Z55" s="154"/>
      <c r="AA55" s="154"/>
      <c r="AB55" s="155"/>
      <c r="AC55" s="115"/>
      <c r="AD55" s="116"/>
      <c r="AE55" s="116"/>
      <c r="AF55" s="117"/>
      <c r="AG55" s="114"/>
    </row>
    <row r="56" spans="1:34" s="63" customFormat="1" ht="14.45" customHeight="1" x14ac:dyDescent="0.2">
      <c r="A56" s="105"/>
      <c r="B56" s="106"/>
      <c r="C56" s="104"/>
      <c r="D56" s="10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4"/>
    </row>
    <row r="57" spans="1:34" customFormat="1" ht="15.75" thickBot="1" x14ac:dyDescent="0.3">
      <c r="A57" s="85"/>
      <c r="B57" s="86"/>
      <c r="C57" s="86"/>
      <c r="D57" s="87"/>
      <c r="E57" s="88" t="s">
        <v>9</v>
      </c>
      <c r="F57" s="88" t="s">
        <v>10</v>
      </c>
      <c r="G57" s="88" t="s">
        <v>11</v>
      </c>
      <c r="H57" s="88" t="s">
        <v>12</v>
      </c>
      <c r="I57" s="88" t="s">
        <v>9</v>
      </c>
      <c r="J57" s="88" t="s">
        <v>10</v>
      </c>
      <c r="K57" s="88" t="s">
        <v>11</v>
      </c>
      <c r="L57" s="88" t="s">
        <v>12</v>
      </c>
      <c r="M57" s="88" t="s">
        <v>9</v>
      </c>
      <c r="N57" s="88" t="s">
        <v>10</v>
      </c>
      <c r="O57" s="88" t="s">
        <v>11</v>
      </c>
      <c r="P57" s="88" t="s">
        <v>12</v>
      </c>
      <c r="Q57" s="88" t="s">
        <v>9</v>
      </c>
      <c r="R57" s="88" t="s">
        <v>10</v>
      </c>
      <c r="S57" s="88" t="s">
        <v>11</v>
      </c>
      <c r="T57" s="88" t="s">
        <v>12</v>
      </c>
      <c r="U57" s="88" t="s">
        <v>9</v>
      </c>
      <c r="V57" s="88" t="s">
        <v>10</v>
      </c>
      <c r="W57" s="88" t="s">
        <v>11</v>
      </c>
      <c r="X57" s="88" t="s">
        <v>12</v>
      </c>
      <c r="Y57" s="88" t="s">
        <v>9</v>
      </c>
      <c r="Z57" s="88" t="s">
        <v>10</v>
      </c>
      <c r="AA57" s="88" t="s">
        <v>11</v>
      </c>
      <c r="AB57" s="88" t="s">
        <v>12</v>
      </c>
      <c r="AC57" s="88" t="s">
        <v>9</v>
      </c>
      <c r="AD57" s="88" t="s">
        <v>10</v>
      </c>
      <c r="AE57" s="88" t="s">
        <v>11</v>
      </c>
      <c r="AF57" s="88" t="s">
        <v>12</v>
      </c>
      <c r="AG57" s="89"/>
    </row>
    <row r="58" spans="1:34" customFormat="1" x14ac:dyDescent="0.25">
      <c r="A58" s="85"/>
      <c r="B58" s="86"/>
      <c r="C58" s="146" t="s">
        <v>106</v>
      </c>
      <c r="D58" s="147"/>
      <c r="E58" s="90">
        <f>SUM(E5:E54)</f>
        <v>13</v>
      </c>
      <c r="F58" s="91">
        <f>SUM(F5:F55)</f>
        <v>12</v>
      </c>
      <c r="G58" s="91"/>
      <c r="H58" s="92">
        <f>SUM(H5:H55)</f>
        <v>29</v>
      </c>
      <c r="I58" s="90">
        <f>SUM(I5:I55)</f>
        <v>13</v>
      </c>
      <c r="J58" s="91">
        <f>SUM(J5:J55)</f>
        <v>14</v>
      </c>
      <c r="K58" s="91"/>
      <c r="L58" s="92">
        <f>SUM(L5:L55)</f>
        <v>31</v>
      </c>
      <c r="M58" s="90">
        <f>SUM(M5:M55)</f>
        <v>14</v>
      </c>
      <c r="N58" s="91">
        <f>SUM(N5:N55)</f>
        <v>11</v>
      </c>
      <c r="O58" s="91"/>
      <c r="P58" s="92">
        <f>SUM(P5:P55)</f>
        <v>31</v>
      </c>
      <c r="Q58" s="90">
        <f>SUM(Q5:Q55)</f>
        <v>13</v>
      </c>
      <c r="R58" s="91">
        <f>SUM(R5:R55)</f>
        <v>12</v>
      </c>
      <c r="S58" s="91"/>
      <c r="T58" s="92">
        <f>SUM(T5:T55)</f>
        <v>31</v>
      </c>
      <c r="U58" s="90">
        <f>SUM(U5:U55)</f>
        <v>8</v>
      </c>
      <c r="V58" s="91">
        <f t="shared" ref="V58" si="0">SUM(V11:V50)</f>
        <v>14</v>
      </c>
      <c r="W58" s="91"/>
      <c r="X58" s="92">
        <f>SUM(X5:X55)</f>
        <v>27</v>
      </c>
      <c r="Y58" s="90">
        <f>SUM(Y5:Y55)</f>
        <v>8</v>
      </c>
      <c r="Z58" s="91">
        <f>SUM(Z5:Z55)</f>
        <v>21</v>
      </c>
      <c r="AA58" s="91"/>
      <c r="AB58" s="92">
        <f>SUM(AB5:AB55)</f>
        <v>33</v>
      </c>
      <c r="AC58" s="90">
        <f>SUM(AC5:AC55)</f>
        <v>8</v>
      </c>
      <c r="AD58" s="91">
        <f>SUM(AD5:AD55)</f>
        <v>20</v>
      </c>
      <c r="AE58" s="91"/>
      <c r="AF58" s="93">
        <f>SUM(AF5:AF55)</f>
        <v>28</v>
      </c>
      <c r="AG58" s="169" t="s">
        <v>107</v>
      </c>
      <c r="AH58" s="170"/>
    </row>
    <row r="59" spans="1:34" customFormat="1" x14ac:dyDescent="0.25">
      <c r="A59" s="85"/>
      <c r="B59" s="86"/>
      <c r="C59" s="141" t="s">
        <v>108</v>
      </c>
      <c r="D59" s="142"/>
      <c r="E59" s="70"/>
      <c r="F59" s="67"/>
      <c r="G59" s="67">
        <f>COUNTIF(G5:G55,"k")</f>
        <v>4</v>
      </c>
      <c r="H59" s="68"/>
      <c r="I59" s="70"/>
      <c r="J59" s="67"/>
      <c r="K59" s="67">
        <f>COUNTIF(K5:K55,"k")</f>
        <v>4</v>
      </c>
      <c r="L59" s="68"/>
      <c r="M59" s="70"/>
      <c r="N59" s="67"/>
      <c r="O59" s="67">
        <f>COUNTIF(O5:O55,"k")</f>
        <v>4</v>
      </c>
      <c r="P59" s="68"/>
      <c r="Q59" s="70"/>
      <c r="R59" s="67"/>
      <c r="S59" s="67">
        <f>COUNTIF(S5:S55,"k")</f>
        <v>3</v>
      </c>
      <c r="T59" s="68"/>
      <c r="U59" s="70"/>
      <c r="V59" s="67"/>
      <c r="W59" s="67">
        <f>COUNTIF(W5:W55,"k")</f>
        <v>3</v>
      </c>
      <c r="X59" s="68"/>
      <c r="Y59" s="70"/>
      <c r="Z59" s="67"/>
      <c r="AA59" s="67">
        <f>COUNTIF(AA5:AA55,"k")</f>
        <v>3</v>
      </c>
      <c r="AB59" s="68"/>
      <c r="AC59" s="70"/>
      <c r="AD59" s="67"/>
      <c r="AE59" s="67">
        <f>COUNTIF(AE5:AE55,"k")</f>
        <v>3</v>
      </c>
      <c r="AF59" s="69"/>
      <c r="AG59" s="94" t="s">
        <v>108</v>
      </c>
      <c r="AH59" s="76">
        <f>SUM(G59,K59,O59,S59,W59,AA59,AE59)</f>
        <v>24</v>
      </c>
    </row>
    <row r="60" spans="1:34" customFormat="1" x14ac:dyDescent="0.25">
      <c r="A60" s="85"/>
      <c r="B60" s="86"/>
      <c r="C60" s="141" t="s">
        <v>109</v>
      </c>
      <c r="D60" s="142"/>
      <c r="E60" s="78"/>
      <c r="F60" s="75"/>
      <c r="G60" s="75">
        <f>COUNTIF(G5:G55,"é")</f>
        <v>2</v>
      </c>
      <c r="H60" s="76"/>
      <c r="I60" s="78"/>
      <c r="J60" s="75"/>
      <c r="K60" s="75">
        <f>COUNTIF(K5:K55,"é")</f>
        <v>3</v>
      </c>
      <c r="L60" s="76"/>
      <c r="M60" s="78"/>
      <c r="N60" s="75"/>
      <c r="O60" s="75">
        <f>COUNTIF(O5:O55,"é")</f>
        <v>3</v>
      </c>
      <c r="P60" s="76"/>
      <c r="Q60" s="78"/>
      <c r="R60" s="75"/>
      <c r="S60" s="75">
        <f>COUNTIF(S5:S55,"é")</f>
        <v>3</v>
      </c>
      <c r="T60" s="76"/>
      <c r="U60" s="78"/>
      <c r="V60" s="75"/>
      <c r="W60" s="75">
        <f>COUNTIF(W5:W55,"é")</f>
        <v>3</v>
      </c>
      <c r="X60" s="76"/>
      <c r="Y60" s="78"/>
      <c r="Z60" s="75"/>
      <c r="AA60" s="75">
        <f>COUNTIF(AA5:AA55,"é")</f>
        <v>4</v>
      </c>
      <c r="AB60" s="76"/>
      <c r="AC60" s="78"/>
      <c r="AD60" s="75"/>
      <c r="AE60" s="75">
        <f>COUNTIF(AE5:AE48,"é")+1</f>
        <v>3</v>
      </c>
      <c r="AF60" s="77"/>
      <c r="AG60" s="94" t="s">
        <v>109</v>
      </c>
      <c r="AH60" s="76">
        <f>SUM(G60,K60,O60,S60,W60,AA60,AE60)</f>
        <v>21</v>
      </c>
    </row>
    <row r="61" spans="1:34" customFormat="1" x14ac:dyDescent="0.25">
      <c r="A61" s="85"/>
      <c r="B61" s="86"/>
      <c r="C61" s="135" t="s">
        <v>110</v>
      </c>
      <c r="D61" s="136"/>
      <c r="E61" s="83"/>
      <c r="F61" s="80"/>
      <c r="G61" s="80">
        <f>SUM(G59:G60)</f>
        <v>6</v>
      </c>
      <c r="H61" s="81"/>
      <c r="I61" s="83"/>
      <c r="J61" s="80"/>
      <c r="K61" s="80">
        <f>SUM(K59:K60)</f>
        <v>7</v>
      </c>
      <c r="L61" s="81"/>
      <c r="M61" s="83"/>
      <c r="N61" s="80"/>
      <c r="O61" s="80">
        <f>SUM(O59:O60)</f>
        <v>7</v>
      </c>
      <c r="P61" s="81"/>
      <c r="Q61" s="83"/>
      <c r="R61" s="80"/>
      <c r="S61" s="80">
        <f>SUM(S59:S60)</f>
        <v>6</v>
      </c>
      <c r="T61" s="81"/>
      <c r="U61" s="83"/>
      <c r="V61" s="80"/>
      <c r="W61" s="80">
        <f>SUM(W59:W60)</f>
        <v>6</v>
      </c>
      <c r="X61" s="81"/>
      <c r="Y61" s="83"/>
      <c r="Z61" s="80"/>
      <c r="AA61" s="80">
        <f>SUM(AA59:AA60)</f>
        <v>7</v>
      </c>
      <c r="AB61" s="81"/>
      <c r="AC61" s="83"/>
      <c r="AD61" s="80"/>
      <c r="AE61" s="80">
        <f>SUM(AE59:AE60)</f>
        <v>6</v>
      </c>
      <c r="AF61" s="82"/>
      <c r="AG61" s="95" t="s">
        <v>111</v>
      </c>
      <c r="AH61" s="76">
        <f>SUM(G61,K61,O61,S61,W61,AA61,AE61)</f>
        <v>45</v>
      </c>
    </row>
    <row r="62" spans="1:34" customFormat="1" ht="15.75" thickBot="1" x14ac:dyDescent="0.3">
      <c r="A62" s="85"/>
      <c r="B62" s="86"/>
      <c r="C62" s="135" t="s">
        <v>112</v>
      </c>
      <c r="D62" s="136"/>
      <c r="E62" s="96">
        <f>SUM(E58,F58)</f>
        <v>25</v>
      </c>
      <c r="F62" s="97"/>
      <c r="G62" s="97"/>
      <c r="H62" s="98"/>
      <c r="I62" s="96">
        <f>SUM(I58,J58)</f>
        <v>27</v>
      </c>
      <c r="J62" s="97"/>
      <c r="K62" s="97"/>
      <c r="L62" s="98"/>
      <c r="M62" s="96">
        <f>SUM(M58,N58)</f>
        <v>25</v>
      </c>
      <c r="N62" s="97"/>
      <c r="O62" s="97"/>
      <c r="P62" s="98"/>
      <c r="Q62" s="96">
        <f>SUM(Q58,R58)</f>
        <v>25</v>
      </c>
      <c r="R62" s="97"/>
      <c r="S62" s="97"/>
      <c r="T62" s="98"/>
      <c r="U62" s="96">
        <f>SUM(U58,V58)</f>
        <v>22</v>
      </c>
      <c r="V62" s="97"/>
      <c r="W62" s="97"/>
      <c r="X62" s="98"/>
      <c r="Y62" s="96">
        <f>SUM(Y58,Z58)</f>
        <v>29</v>
      </c>
      <c r="Z62" s="97"/>
      <c r="AA62" s="97"/>
      <c r="AB62" s="98"/>
      <c r="AC62" s="96">
        <f>SUM(AC58,AD58)</f>
        <v>28</v>
      </c>
      <c r="AD62" s="97"/>
      <c r="AE62" s="97"/>
      <c r="AF62" s="99"/>
      <c r="AG62" s="95" t="s">
        <v>112</v>
      </c>
      <c r="AH62" s="76">
        <f>SUM(E62,I62,M62,Q62,U62,Y62,AC62)</f>
        <v>181</v>
      </c>
    </row>
    <row r="63" spans="1:34" customFormat="1" x14ac:dyDescent="0.25">
      <c r="A63" s="85"/>
      <c r="B63" s="86"/>
      <c r="C63" s="100"/>
      <c r="D63" s="101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94" t="s">
        <v>113</v>
      </c>
      <c r="AH63" s="76">
        <v>12</v>
      </c>
    </row>
    <row r="64" spans="1:34" customFormat="1" ht="15.75" thickBot="1" x14ac:dyDescent="0.3">
      <c r="A64" s="85"/>
      <c r="B64" s="86"/>
      <c r="C64" s="1"/>
      <c r="D64" s="127"/>
      <c r="E64" s="1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86"/>
      <c r="AF64" s="86"/>
      <c r="AG64" s="103" t="s">
        <v>116</v>
      </c>
      <c r="AH64" s="98">
        <f>SUM(H58,L58,P58,T58,X58,AB58,AF58)</f>
        <v>210</v>
      </c>
    </row>
    <row r="65" spans="1:34" customFormat="1" ht="15.75" thickBot="1" x14ac:dyDescent="0.3">
      <c r="A65" s="129"/>
      <c r="B65" s="130"/>
      <c r="C65" s="131" t="s">
        <v>114</v>
      </c>
      <c r="E65" s="157" t="s">
        <v>115</v>
      </c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9"/>
      <c r="AE65" s="130"/>
      <c r="AF65" s="130"/>
      <c r="AG65" s="1"/>
      <c r="AH65" s="1"/>
    </row>
    <row r="66" spans="1:34" customFormat="1" ht="15" customHeight="1" x14ac:dyDescent="0.25">
      <c r="A66" s="129"/>
      <c r="B66" s="130"/>
      <c r="C66" s="132" t="s">
        <v>117</v>
      </c>
      <c r="E66" s="160" t="s">
        <v>190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2"/>
      <c r="AE66" s="130"/>
      <c r="AF66" s="130"/>
      <c r="AG66" s="130"/>
    </row>
    <row r="67" spans="1:34" customFormat="1" x14ac:dyDescent="0.25">
      <c r="A67" s="129"/>
      <c r="B67" s="130"/>
      <c r="C67" s="132" t="s">
        <v>118</v>
      </c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5"/>
      <c r="AE67" s="130"/>
      <c r="AF67" s="130"/>
      <c r="AG67" s="130"/>
    </row>
    <row r="68" spans="1:34" customFormat="1" x14ac:dyDescent="0.25">
      <c r="C68" s="132" t="s">
        <v>119</v>
      </c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5"/>
    </row>
    <row r="69" spans="1:34" customFormat="1" x14ac:dyDescent="0.25">
      <c r="C69" s="133" t="s">
        <v>120</v>
      </c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5"/>
    </row>
    <row r="70" spans="1:34" customFormat="1" x14ac:dyDescent="0.25">
      <c r="C70" s="133" t="s">
        <v>121</v>
      </c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5"/>
    </row>
    <row r="71" spans="1:34" customFormat="1" x14ac:dyDescent="0.25">
      <c r="C71" s="133" t="s">
        <v>122</v>
      </c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5"/>
    </row>
    <row r="72" spans="1:34" customFormat="1" x14ac:dyDescent="0.25">
      <c r="C72" s="133" t="s">
        <v>191</v>
      </c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5"/>
    </row>
    <row r="73" spans="1:34" customFormat="1" ht="15.75" thickBot="1" x14ac:dyDescent="0.3">
      <c r="C73" s="134" t="s">
        <v>123</v>
      </c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5"/>
    </row>
    <row r="74" spans="1:34" customFormat="1" x14ac:dyDescent="0.25"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5"/>
    </row>
    <row r="75" spans="1:34" customFormat="1" x14ac:dyDescent="0.25"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5"/>
    </row>
    <row r="76" spans="1:34" customFormat="1" x14ac:dyDescent="0.25">
      <c r="E76" s="163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5"/>
    </row>
    <row r="77" spans="1:34" x14ac:dyDescent="0.25">
      <c r="E77" s="163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5"/>
    </row>
    <row r="78" spans="1:34" x14ac:dyDescent="0.25"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5"/>
    </row>
    <row r="79" spans="1:34" x14ac:dyDescent="0.25"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5"/>
    </row>
    <row r="80" spans="1:34" ht="15.75" thickBot="1" x14ac:dyDescent="0.3">
      <c r="E80" s="166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8"/>
    </row>
  </sheetData>
  <mergeCells count="29">
    <mergeCell ref="E65:AD65"/>
    <mergeCell ref="E66:AD80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B5:B13"/>
    <mergeCell ref="Q3:T3"/>
    <mergeCell ref="U3:X3"/>
    <mergeCell ref="Y3:AB3"/>
    <mergeCell ref="Y55:AB55"/>
    <mergeCell ref="Q1:AF1"/>
    <mergeCell ref="B14:B20"/>
    <mergeCell ref="C61:D61"/>
    <mergeCell ref="C62:D62"/>
    <mergeCell ref="B21:B38"/>
    <mergeCell ref="B39:B50"/>
    <mergeCell ref="C59:D59"/>
    <mergeCell ref="C60:D60"/>
    <mergeCell ref="B51:B54"/>
    <mergeCell ref="C58:D58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2023. szeptembertől</vt:lpstr>
      <vt:lpstr>'2023. szeptembertől'!Nyomtatási_terület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2023-04-25T13:04:36Z</dcterms:modified>
</cp:coreProperties>
</file>